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wmf" ContentType="image/x-wmf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1865" tabRatio="604" activeTab="1"/>
  </bookViews>
  <sheets>
    <sheet name="25" sheetId="15" r:id="rId1"/>
    <sheet name="16" sheetId="12" r:id="rId2"/>
    <sheet name="Лист1" sheetId="17" state="hidden" r:id="rId3"/>
    <sheet name="10" sheetId="13" r:id="rId4"/>
    <sheet name="4" sheetId="5" r:id="rId5"/>
    <sheet name="Материалы и комплектующие" sheetId="16" r:id="rId6"/>
  </sheets>
  <definedNames>
    <definedName name="__xlnm.Print_Area_1" localSheetId="3">'10'!$A$1:$M$93</definedName>
    <definedName name="__xlnm.Print_Area_1" localSheetId="1">'16'!$A$1:$M$93</definedName>
    <definedName name="__xlnm.Print_Area_1" localSheetId="0">'25'!$A$1:$M$92</definedName>
    <definedName name="__xlnm.Print_Area_1" localSheetId="4">'4'!$A$1:$G$48</definedName>
    <definedName name="__xlnm.Print_Area_1">#REF!</definedName>
    <definedName name="__xlnm.Print_Area_2">#REF!</definedName>
    <definedName name="__xlnm.Print_Area_3">#REF!</definedName>
    <definedName name="_xlnm.Print_Area" localSheetId="3">'10'!$A$1:$M$92</definedName>
    <definedName name="_xlnm.Print_Area" localSheetId="1">'16'!$A$1:$M$92</definedName>
    <definedName name="_xlnm.Print_Area" localSheetId="0">'25'!$A$1:$M$91</definedName>
    <definedName name="_xlnm.Print_Area" localSheetId="4">'4'!$A$1:$Q$48</definedName>
    <definedName name="_xlnm.Print_Area" localSheetId="5">'Материалы и комплектующие'!$A$1:$G$304</definedName>
  </definedNames>
  <calcPr calcId="125725"/>
</workbook>
</file>

<file path=xl/calcChain.xml><?xml version="1.0" encoding="utf-8"?>
<calcChain xmlns="http://schemas.openxmlformats.org/spreadsheetml/2006/main">
  <c r="E284" i="16"/>
  <c r="E283"/>
  <c r="E282"/>
  <c r="C281"/>
  <c r="E281"/>
  <c r="D280"/>
  <c r="C280"/>
  <c r="E280"/>
  <c r="D279"/>
  <c r="E279"/>
  <c r="E276"/>
  <c r="E273"/>
  <c r="E247"/>
  <c r="E246"/>
  <c r="C242"/>
  <c r="E242"/>
  <c r="D241"/>
  <c r="E241"/>
  <c r="C241"/>
  <c r="D240"/>
  <c r="E240"/>
  <c r="C239"/>
  <c r="E239"/>
  <c r="D237"/>
  <c r="E236"/>
  <c r="E234"/>
  <c r="E233"/>
  <c r="D226"/>
  <c r="D162"/>
  <c r="D159"/>
  <c r="D158"/>
  <c r="D153"/>
  <c r="D144"/>
  <c r="D140"/>
  <c r="D130"/>
  <c r="D132"/>
  <c r="D131"/>
  <c r="D129"/>
  <c r="D125"/>
  <c r="D124"/>
  <c r="D123"/>
  <c r="D85"/>
  <c r="D84"/>
  <c r="D82"/>
  <c r="D75"/>
  <c r="D74"/>
  <c r="D72"/>
  <c r="F24"/>
  <c r="F23"/>
  <c r="F22"/>
  <c r="F21"/>
  <c r="F19"/>
  <c r="F18"/>
  <c r="F17"/>
  <c r="F16"/>
  <c r="F13"/>
  <c r="F12"/>
  <c r="F11"/>
  <c r="F10"/>
  <c r="F8"/>
  <c r="F7"/>
  <c r="F6"/>
  <c r="F5"/>
  <c r="F4"/>
  <c r="D91" i="15"/>
  <c r="L89"/>
  <c r="K89"/>
  <c r="J89"/>
  <c r="L88"/>
  <c r="K88"/>
  <c r="J88"/>
  <c r="L87"/>
  <c r="K87"/>
  <c r="J87"/>
  <c r="L86"/>
  <c r="K86"/>
  <c r="J86"/>
  <c r="L85"/>
  <c r="K85"/>
  <c r="J85"/>
  <c r="L84"/>
  <c r="K84"/>
  <c r="J84"/>
  <c r="L83"/>
  <c r="K83"/>
  <c r="J83"/>
  <c r="L82"/>
  <c r="K82"/>
  <c r="J82"/>
  <c r="L81"/>
  <c r="K81"/>
  <c r="J81"/>
  <c r="L80"/>
  <c r="K80"/>
  <c r="J80"/>
  <c r="L79"/>
  <c r="K79"/>
  <c r="J79"/>
  <c r="L78"/>
  <c r="K78"/>
  <c r="J78"/>
  <c r="L77"/>
  <c r="K77"/>
  <c r="J77"/>
  <c r="L76"/>
  <c r="K76"/>
  <c r="J76"/>
  <c r="L75"/>
  <c r="K75"/>
  <c r="J75"/>
  <c r="L74"/>
  <c r="K74"/>
  <c r="J74"/>
  <c r="L73"/>
  <c r="K73"/>
  <c r="J73"/>
  <c r="L72"/>
  <c r="K72"/>
  <c r="J72"/>
  <c r="L71"/>
  <c r="K71"/>
  <c r="J71"/>
  <c r="L70"/>
  <c r="K70"/>
  <c r="J70"/>
  <c r="L69"/>
  <c r="K69"/>
  <c r="J69"/>
  <c r="L68"/>
  <c r="K68"/>
  <c r="J68"/>
  <c r="L67"/>
  <c r="K67"/>
  <c r="J67"/>
  <c r="L66"/>
  <c r="K66"/>
  <c r="J66"/>
  <c r="L65"/>
  <c r="K65"/>
  <c r="J65"/>
  <c r="L64"/>
  <c r="K64"/>
  <c r="J64"/>
  <c r="L63"/>
  <c r="K63"/>
  <c r="J63"/>
  <c r="L62"/>
  <c r="K62"/>
  <c r="J62"/>
  <c r="L61"/>
  <c r="K61"/>
  <c r="J61"/>
  <c r="L60"/>
  <c r="K60"/>
  <c r="J60"/>
  <c r="L59"/>
  <c r="K59"/>
  <c r="J59"/>
  <c r="L58"/>
  <c r="K58"/>
  <c r="J58"/>
  <c r="L57"/>
  <c r="K57"/>
  <c r="J57"/>
  <c r="L56"/>
  <c r="K56"/>
  <c r="J56"/>
  <c r="L55"/>
  <c r="K55"/>
  <c r="J55"/>
  <c r="L54"/>
  <c r="K54"/>
  <c r="J54"/>
  <c r="L53"/>
  <c r="K53"/>
  <c r="J53"/>
  <c r="L52"/>
  <c r="K52"/>
  <c r="J52"/>
  <c r="L51"/>
  <c r="K51"/>
  <c r="J51"/>
  <c r="L50"/>
  <c r="K50"/>
  <c r="J50"/>
  <c r="L49"/>
  <c r="K49"/>
  <c r="J49"/>
  <c r="L48"/>
  <c r="K48"/>
  <c r="J48"/>
  <c r="L47"/>
  <c r="K47"/>
  <c r="J47"/>
  <c r="L46"/>
  <c r="K46"/>
  <c r="J46"/>
  <c r="L45"/>
  <c r="K45"/>
  <c r="J45"/>
  <c r="L44"/>
  <c r="K44"/>
  <c r="J44"/>
  <c r="L43"/>
  <c r="K43"/>
  <c r="J43"/>
  <c r="L42"/>
  <c r="K42"/>
  <c r="J42"/>
  <c r="L41"/>
  <c r="K41"/>
  <c r="J41"/>
  <c r="L40"/>
  <c r="K40"/>
  <c r="J40"/>
  <c r="L39"/>
  <c r="K39"/>
  <c r="J39"/>
  <c r="L38"/>
  <c r="K38"/>
  <c r="J38"/>
  <c r="L37"/>
  <c r="K37"/>
  <c r="J37"/>
  <c r="L36"/>
  <c r="K36"/>
  <c r="J36"/>
  <c r="L35"/>
  <c r="K35"/>
  <c r="J35"/>
  <c r="L34"/>
  <c r="K34"/>
  <c r="J34"/>
  <c r="L33"/>
  <c r="K33"/>
  <c r="J33"/>
  <c r="L32"/>
  <c r="K32"/>
  <c r="J32"/>
  <c r="L31"/>
  <c r="K31"/>
  <c r="J31"/>
  <c r="L30"/>
  <c r="K30"/>
  <c r="J30"/>
  <c r="L29"/>
  <c r="K29"/>
  <c r="J29"/>
  <c r="L28"/>
  <c r="K28"/>
  <c r="J28"/>
  <c r="L27"/>
  <c r="K27"/>
  <c r="J27"/>
  <c r="L26"/>
  <c r="K26"/>
  <c r="J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L19"/>
  <c r="K19"/>
  <c r="J19"/>
  <c r="L18"/>
  <c r="K18"/>
  <c r="J18"/>
  <c r="L17"/>
  <c r="K17"/>
  <c r="J17"/>
  <c r="L16"/>
  <c r="K16"/>
  <c r="J16"/>
  <c r="L15"/>
  <c r="K15"/>
  <c r="J15"/>
  <c r="L14"/>
  <c r="K14"/>
  <c r="J14"/>
  <c r="L13"/>
  <c r="K13"/>
  <c r="J13"/>
  <c r="L12"/>
  <c r="K12"/>
  <c r="J12"/>
  <c r="L11"/>
  <c r="K11"/>
  <c r="J91"/>
  <c r="J11"/>
  <c r="D92" i="13"/>
  <c r="L90"/>
  <c r="K90"/>
  <c r="J90"/>
  <c r="L89"/>
  <c r="K89"/>
  <c r="J89"/>
  <c r="L88"/>
  <c r="K88"/>
  <c r="J88"/>
  <c r="L87"/>
  <c r="K87"/>
  <c r="J87"/>
  <c r="L86"/>
  <c r="K86"/>
  <c r="J86"/>
  <c r="L85"/>
  <c r="K85"/>
  <c r="J85"/>
  <c r="L84"/>
  <c r="K84"/>
  <c r="J84"/>
  <c r="L83"/>
  <c r="K83"/>
  <c r="J83"/>
  <c r="L82"/>
  <c r="K82"/>
  <c r="J82"/>
  <c r="L81"/>
  <c r="K81"/>
  <c r="J81"/>
  <c r="L80"/>
  <c r="K80"/>
  <c r="J80"/>
  <c r="L79"/>
  <c r="K79"/>
  <c r="J79"/>
  <c r="L78"/>
  <c r="K78"/>
  <c r="J78"/>
  <c r="L77"/>
  <c r="K77"/>
  <c r="J77"/>
  <c r="L76"/>
  <c r="K76"/>
  <c r="J76"/>
  <c r="L75"/>
  <c r="K75"/>
  <c r="J75"/>
  <c r="L74"/>
  <c r="K74"/>
  <c r="J74"/>
  <c r="L73"/>
  <c r="K73"/>
  <c r="J73"/>
  <c r="L72"/>
  <c r="K72"/>
  <c r="J72"/>
  <c r="L71"/>
  <c r="K71"/>
  <c r="J71"/>
  <c r="L70"/>
  <c r="K70"/>
  <c r="J70"/>
  <c r="L69"/>
  <c r="K69"/>
  <c r="J69"/>
  <c r="L68"/>
  <c r="K68"/>
  <c r="J68"/>
  <c r="L67"/>
  <c r="K67"/>
  <c r="J67"/>
  <c r="L66"/>
  <c r="K66"/>
  <c r="J66"/>
  <c r="L65"/>
  <c r="K65"/>
  <c r="J65"/>
  <c r="L64"/>
  <c r="K64"/>
  <c r="J64"/>
  <c r="L63"/>
  <c r="K63"/>
  <c r="J63"/>
  <c r="L62"/>
  <c r="K62"/>
  <c r="J62"/>
  <c r="L61"/>
  <c r="K61"/>
  <c r="J61"/>
  <c r="L60"/>
  <c r="K60"/>
  <c r="J60"/>
  <c r="L59"/>
  <c r="K59"/>
  <c r="J59"/>
  <c r="L58"/>
  <c r="K58"/>
  <c r="J58"/>
  <c r="L57"/>
  <c r="K57"/>
  <c r="J57"/>
  <c r="L56"/>
  <c r="K56"/>
  <c r="J56"/>
  <c r="L55"/>
  <c r="K55"/>
  <c r="J55"/>
  <c r="L54"/>
  <c r="K54"/>
  <c r="J54"/>
  <c r="L53"/>
  <c r="K53"/>
  <c r="J53"/>
  <c r="L52"/>
  <c r="K52"/>
  <c r="J52"/>
  <c r="L51"/>
  <c r="K51"/>
  <c r="J51"/>
  <c r="L50"/>
  <c r="K50"/>
  <c r="J50"/>
  <c r="L49"/>
  <c r="K49"/>
  <c r="J49"/>
  <c r="L48"/>
  <c r="K48"/>
  <c r="J48"/>
  <c r="L47"/>
  <c r="K47"/>
  <c r="J47"/>
  <c r="L46"/>
  <c r="K46"/>
  <c r="J46"/>
  <c r="L45"/>
  <c r="K45"/>
  <c r="J45"/>
  <c r="L44"/>
  <c r="K44"/>
  <c r="J44"/>
  <c r="L43"/>
  <c r="K43"/>
  <c r="J43"/>
  <c r="L42"/>
  <c r="K42"/>
  <c r="J42"/>
  <c r="L41"/>
  <c r="K41"/>
  <c r="J41"/>
  <c r="L40"/>
  <c r="K40"/>
  <c r="J40"/>
  <c r="L39"/>
  <c r="K39"/>
  <c r="J39"/>
  <c r="L38"/>
  <c r="K38"/>
  <c r="J38"/>
  <c r="L37"/>
  <c r="K37"/>
  <c r="J37"/>
  <c r="L36"/>
  <c r="K36"/>
  <c r="J36"/>
  <c r="L35"/>
  <c r="K35"/>
  <c r="J35"/>
  <c r="L34"/>
  <c r="K34"/>
  <c r="J34"/>
  <c r="L33"/>
  <c r="K33"/>
  <c r="J33"/>
  <c r="L32"/>
  <c r="K32"/>
  <c r="J32"/>
  <c r="L31"/>
  <c r="K31"/>
  <c r="J31"/>
  <c r="L30"/>
  <c r="K30"/>
  <c r="J30"/>
  <c r="L29"/>
  <c r="K29"/>
  <c r="J29"/>
  <c r="L28"/>
  <c r="K28"/>
  <c r="J28"/>
  <c r="L27"/>
  <c r="K27"/>
  <c r="J27"/>
  <c r="L26"/>
  <c r="K26"/>
  <c r="J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L19"/>
  <c r="K19"/>
  <c r="J19"/>
  <c r="L18"/>
  <c r="K18"/>
  <c r="J18"/>
  <c r="L17"/>
  <c r="K17"/>
  <c r="J17"/>
  <c r="L16"/>
  <c r="K16"/>
  <c r="J16"/>
  <c r="L15"/>
  <c r="K15"/>
  <c r="J15"/>
  <c r="L14"/>
  <c r="L92"/>
  <c r="K14"/>
  <c r="J14"/>
  <c r="L13"/>
  <c r="K13"/>
  <c r="J92"/>
  <c r="J13"/>
  <c r="L12"/>
  <c r="K12"/>
  <c r="J12"/>
  <c r="L11"/>
  <c r="K11"/>
  <c r="J11"/>
  <c r="H92"/>
  <c r="L84" i="12"/>
  <c r="K84"/>
  <c r="K85"/>
  <c r="J84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D92"/>
  <c r="L90"/>
  <c r="K90"/>
  <c r="J90"/>
  <c r="L89"/>
  <c r="K89"/>
  <c r="J89"/>
  <c r="L88"/>
  <c r="K88"/>
  <c r="J88"/>
  <c r="L87"/>
  <c r="K87"/>
  <c r="J87"/>
  <c r="L86"/>
  <c r="K86"/>
  <c r="J86"/>
  <c r="L85"/>
  <c r="J85"/>
  <c r="L83"/>
  <c r="K83"/>
  <c r="J83"/>
  <c r="L82"/>
  <c r="K82"/>
  <c r="J82"/>
  <c r="L81"/>
  <c r="K81"/>
  <c r="J81"/>
  <c r="L80"/>
  <c r="K80"/>
  <c r="J80"/>
  <c r="L79"/>
  <c r="K79"/>
  <c r="J79"/>
  <c r="L78"/>
  <c r="K78"/>
  <c r="J78"/>
  <c r="L77"/>
  <c r="K77"/>
  <c r="J77"/>
  <c r="L76"/>
  <c r="K76"/>
  <c r="J76"/>
  <c r="L75"/>
  <c r="K75"/>
  <c r="J75"/>
  <c r="L74"/>
  <c r="K74"/>
  <c r="J74"/>
  <c r="L73"/>
  <c r="K73"/>
  <c r="J73"/>
  <c r="L72"/>
  <c r="K72"/>
  <c r="J72"/>
  <c r="L71"/>
  <c r="K71"/>
  <c r="J71"/>
  <c r="L70"/>
  <c r="K70"/>
  <c r="J70"/>
  <c r="L69"/>
  <c r="K69"/>
  <c r="J69"/>
  <c r="L68"/>
  <c r="K68"/>
  <c r="J68"/>
  <c r="L67"/>
  <c r="K67"/>
  <c r="J67"/>
  <c r="L66"/>
  <c r="K66"/>
  <c r="J66"/>
  <c r="L65"/>
  <c r="K65"/>
  <c r="J65"/>
  <c r="L64"/>
  <c r="K64"/>
  <c r="J64"/>
  <c r="L63"/>
  <c r="K63"/>
  <c r="J63"/>
  <c r="L62"/>
  <c r="K62"/>
  <c r="J62"/>
  <c r="L27"/>
  <c r="K27"/>
  <c r="J27"/>
  <c r="L26"/>
  <c r="K26"/>
  <c r="J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L19"/>
  <c r="K19"/>
  <c r="J19"/>
  <c r="L18"/>
  <c r="K18"/>
  <c r="J18"/>
  <c r="L17"/>
  <c r="K17"/>
  <c r="J17"/>
  <c r="L16"/>
  <c r="K16"/>
  <c r="J16"/>
  <c r="L15"/>
  <c r="K15"/>
  <c r="J15"/>
  <c r="L14"/>
  <c r="L92" s="1"/>
  <c r="K14"/>
  <c r="J14"/>
  <c r="L13"/>
  <c r="K13"/>
  <c r="J92" s="1"/>
  <c r="J13"/>
  <c r="L12"/>
  <c r="K12"/>
  <c r="J12"/>
  <c r="H92" s="1"/>
  <c r="F11" i="5"/>
  <c r="G47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D47"/>
  <c r="H91" i="15"/>
  <c r="L91"/>
</calcChain>
</file>

<file path=xl/sharedStrings.xml><?xml version="1.0" encoding="utf-8"?>
<sst xmlns="http://schemas.openxmlformats.org/spreadsheetml/2006/main" count="886" uniqueCount="304">
  <si>
    <t>№</t>
  </si>
  <si>
    <t xml:space="preserve">Название материала  </t>
  </si>
  <si>
    <t>Ваниль U108</t>
  </si>
  <si>
    <t>ДСП</t>
  </si>
  <si>
    <t>16 мм</t>
  </si>
  <si>
    <t>Цвет кромки -</t>
  </si>
  <si>
    <t>Цвет ДСП</t>
  </si>
  <si>
    <t>наименование       детали</t>
  </si>
  <si>
    <r>
      <t>длина</t>
    </r>
    <r>
      <rPr>
        <sz val="10"/>
        <rFont val="Arial Cyr"/>
        <family val="2"/>
        <charset val="204"/>
      </rPr>
      <t xml:space="preserve"> </t>
    </r>
    <r>
      <rPr>
        <sz val="8"/>
        <rFont val="Arial Cyr"/>
        <family val="2"/>
        <charset val="204"/>
      </rPr>
      <t>размер по направлению текстуры</t>
    </r>
  </si>
  <si>
    <r>
      <t xml:space="preserve">ширина </t>
    </r>
    <r>
      <rPr>
        <sz val="8"/>
        <rFont val="Arial Cyr"/>
        <family val="2"/>
        <charset val="204"/>
      </rPr>
      <t>размер против направления текстуры</t>
    </r>
  </si>
  <si>
    <t>кол-во деталей</t>
  </si>
  <si>
    <t>площадь деталей м.2</t>
  </si>
  <si>
    <t>длина кромки ПВХ 2мм. м/п</t>
  </si>
  <si>
    <t>длина кромки ПВХ 0,4мм, м/п</t>
  </si>
  <si>
    <t>примечание</t>
  </si>
  <si>
    <t>Алюминий F509</t>
  </si>
  <si>
    <t>Анис U620</t>
  </si>
  <si>
    <t>8мм</t>
  </si>
  <si>
    <t>Белый W980 ST3</t>
  </si>
  <si>
    <t>Белый W980 гладкий</t>
  </si>
  <si>
    <t>25 мм</t>
  </si>
  <si>
    <t>Белый W980 шагрень</t>
  </si>
  <si>
    <t>Оргалит</t>
  </si>
  <si>
    <t>Секура</t>
  </si>
  <si>
    <t>Береза майнау H1733</t>
  </si>
  <si>
    <t>*</t>
  </si>
  <si>
    <t>Евровинт</t>
  </si>
  <si>
    <t>Бук бавария H1511</t>
  </si>
  <si>
    <t>2 Евровинта</t>
  </si>
  <si>
    <t>Бук тирольский H1599</t>
  </si>
  <si>
    <t>Шкант</t>
  </si>
  <si>
    <t>Бук эльмау H1582</t>
  </si>
  <si>
    <t>2 Шканта</t>
  </si>
  <si>
    <t>ВБ</t>
  </si>
  <si>
    <t>Венге H1555</t>
  </si>
  <si>
    <t>Растекс</t>
  </si>
  <si>
    <t>Вишня H1706</t>
  </si>
  <si>
    <t>2 Раст.(лев+прав)</t>
  </si>
  <si>
    <t>Вишня виктори H1699</t>
  </si>
  <si>
    <t>2 Раст.(лев)</t>
  </si>
  <si>
    <t>Вишня ломбардо H1698</t>
  </si>
  <si>
    <t>2 Раст.(прав)</t>
  </si>
  <si>
    <t>Вишня меранская H1692</t>
  </si>
  <si>
    <t>Вишня пьемонт H1696</t>
  </si>
  <si>
    <t>Эскиз</t>
  </si>
  <si>
    <t>Вишня романа H1615</t>
  </si>
  <si>
    <t>Шаблон</t>
  </si>
  <si>
    <t>Вудлайн крем Н1424</t>
  </si>
  <si>
    <t>Чертеж</t>
  </si>
  <si>
    <t>Вудлайн мокко Н1428</t>
  </si>
  <si>
    <t>2 Петли по</t>
  </si>
  <si>
    <t>Груша с цветочным H1532</t>
  </si>
  <si>
    <t>3 Петли по</t>
  </si>
  <si>
    <t>Груша швейцарская H</t>
  </si>
  <si>
    <t>Дуб кремона песочный Н1394</t>
  </si>
  <si>
    <t>Дуб кремона шампань Н1348</t>
  </si>
  <si>
    <t>Дуб средне-светлый Н3388</t>
  </si>
  <si>
    <t>Дуб торонто Н1354</t>
  </si>
  <si>
    <t>Дуб феррара светлый Н1334</t>
  </si>
  <si>
    <t>Дуб феррара чер.кор. Н1137</t>
  </si>
  <si>
    <t>Дуб шато серый Н3304</t>
  </si>
  <si>
    <t>Зебрано Н3005</t>
  </si>
  <si>
    <t>Кальвадос кр.коричневый H1951</t>
  </si>
  <si>
    <t>Кальвадос натуральный H1950</t>
  </si>
  <si>
    <t>Титан F501</t>
  </si>
  <si>
    <t>Всего деталей</t>
  </si>
  <si>
    <t>Площадь деталей</t>
  </si>
  <si>
    <t>Пвх 2мм</t>
  </si>
  <si>
    <t>Пвх 0,4мм</t>
  </si>
  <si>
    <t>Тропика ирис F755</t>
  </si>
  <si>
    <t>Фино бронза F583</t>
  </si>
  <si>
    <t>Фино зимт F584</t>
  </si>
  <si>
    <t>Фр.Орех H1709</t>
  </si>
  <si>
    <t>Черный U999</t>
  </si>
  <si>
    <t xml:space="preserve">      </t>
  </si>
  <si>
    <t>Наименование</t>
  </si>
  <si>
    <t>Ед. изм.</t>
  </si>
  <si>
    <t>шт.</t>
  </si>
  <si>
    <t>Панели: Материалы основы</t>
  </si>
  <si>
    <t>Коэф.</t>
  </si>
  <si>
    <t>Расч. кол.</t>
  </si>
  <si>
    <t>ДВПО</t>
  </si>
  <si>
    <t>Панели: Материалы кромок</t>
  </si>
  <si>
    <t>метр</t>
  </si>
  <si>
    <t>Крепёж</t>
  </si>
  <si>
    <t>Кол.</t>
  </si>
  <si>
    <t>метр кв.</t>
  </si>
  <si>
    <t>Снаб.</t>
  </si>
  <si>
    <t>10мм</t>
  </si>
  <si>
    <t>Петля накладная с газовым амортизатором                                код 112223</t>
  </si>
  <si>
    <t>Площадка установочная в комплекте с петлей</t>
  </si>
  <si>
    <t xml:space="preserve"> л</t>
  </si>
  <si>
    <t xml:space="preserve">ДСП 25 мм. </t>
  </si>
  <si>
    <t xml:space="preserve">ДСП 16 мм. </t>
  </si>
  <si>
    <t xml:space="preserve">ДСП 10 мм. </t>
  </si>
  <si>
    <t xml:space="preserve">ДВПО 4 мм. </t>
  </si>
  <si>
    <t xml:space="preserve"> м</t>
  </si>
  <si>
    <t xml:space="preserve">Кромка 2х19 мм. </t>
  </si>
  <si>
    <t xml:space="preserve">Кромка 0.4х19 мм. </t>
  </si>
  <si>
    <t xml:space="preserve">Кромка 2х28 мм. </t>
  </si>
  <si>
    <t xml:space="preserve">Кромка 0.4х28 мм. </t>
  </si>
  <si>
    <t>Профили: Сортамент</t>
  </si>
  <si>
    <t>Труба d25 мм хром 3000 мм                                                       код 110088</t>
  </si>
  <si>
    <t>мм</t>
  </si>
  <si>
    <t xml:space="preserve"> шт.</t>
  </si>
  <si>
    <t>Муфта круглая с фиксатором для трубы d=25                                    код 107087</t>
  </si>
  <si>
    <t>Крепеж одноплечий R-42М (UNO 01)                                                    код 161787</t>
  </si>
  <si>
    <t>Крепеж двуплечий R-43AN (UNO 3)                                                       код 160107</t>
  </si>
  <si>
    <t>Крепеж трехплечий R-44AN (UNO 7)                                                     код 160102</t>
  </si>
  <si>
    <t>Крепеж четырехплечий R-45AN (UNO 10)                                          код 160108</t>
  </si>
  <si>
    <t>Крепеж угловой R-43AN (UNO 4)                                                             код 160148</t>
  </si>
  <si>
    <t>Крепеж угловой регулируемый R-43 (UNO 22)                                 код 160105</t>
  </si>
  <si>
    <t>Держатель дистанционный сквозной регулир d=25 R-R-50/R   код 161789</t>
  </si>
  <si>
    <t>Держатель дистанционный концевой регулир. d=25 R-50A\R  код 161097</t>
  </si>
  <si>
    <t>Крепеж полкодержатель простой, R-61 (JK 80) (1/2 бабочка)   код161786</t>
  </si>
  <si>
    <t>Крепеж полкодержатель двойной, R-62 (JK81) (бабочка)          код 162022</t>
  </si>
  <si>
    <t>Тр. Электронный 105Вт (20Вт на лампу)</t>
  </si>
  <si>
    <t>Вилка эл.</t>
  </si>
  <si>
    <t>Выключатель 1-клав. накладной</t>
  </si>
  <si>
    <t>Колодка клемная 4,0 мм (пластина 6 пар)</t>
  </si>
  <si>
    <t>Провод ШВВП 2х0,75 (белый)</t>
  </si>
  <si>
    <t>м/п.</t>
  </si>
  <si>
    <t>Мебельный светильник FT9251 цвет -</t>
  </si>
  <si>
    <t>Накладка на светильник FT9251 цвет -</t>
  </si>
  <si>
    <t>Сетчатая полка 300х3000 белая L=                                                           код 112679</t>
  </si>
  <si>
    <t>Сетчатая полка 400х3000 белая L=                                                           код 112810</t>
  </si>
  <si>
    <t>Клипса для сетчатой полки белая                                                           код 112686</t>
  </si>
  <si>
    <t>Наконечник для сетчатой полки белый                                               код 112687</t>
  </si>
  <si>
    <t>Кронштейн для сетчатой полки белый                                                код 112688</t>
  </si>
  <si>
    <t>Карман для сетчатой полки большой белый                                    код 112685</t>
  </si>
  <si>
    <t>Карман(держатель) для сетчатой полки малый белый              код 115608</t>
  </si>
  <si>
    <t>Сетчатая полка 300х3000 серая L=                                                           код 112680</t>
  </si>
  <si>
    <t>Сетчатая полка 400х3000 серая L=                                                           код 112811</t>
  </si>
  <si>
    <t>Клипса для сетчатой полки серая                                                           код 112682</t>
  </si>
  <si>
    <t>Наконечник для сетчатой полки серый                                               код 112683</t>
  </si>
  <si>
    <t>Кронштейн для сетчатой полки серый                                                код 112684</t>
  </si>
  <si>
    <t>Карман для сетчатой полки большой  серый                                   код 112681</t>
  </si>
  <si>
    <t>Карман(держатель) для сетчатой полки малый серый              код 115607</t>
  </si>
  <si>
    <t>Направляющие шариковые полного выдвижения L=250            код 111066</t>
  </si>
  <si>
    <t>комп.</t>
  </si>
  <si>
    <t>Направляющие шариковые полного выдвижения L=300            код 111132</t>
  </si>
  <si>
    <t>Направляющие шариковые полного выдвижения L=350            код 111133</t>
  </si>
  <si>
    <t>Направляющие шариковые полного выдвижения L=400            код 111134</t>
  </si>
  <si>
    <t>Направляющие шариковые полного выдвижения L=450            код 111135</t>
  </si>
  <si>
    <t>Направляющие шариковые полного выдвижения L=500            код 111136</t>
  </si>
  <si>
    <t>Направляющие шариковые полного выдвижения L=600            код 111928</t>
  </si>
  <si>
    <t>Направляющие роликовые L=250 белые                                            код 123001</t>
  </si>
  <si>
    <t>Направляющие роликовые L=300 белые                                            код 123004</t>
  </si>
  <si>
    <t>Направляющие роликовые L=350 белые                                            код 123007</t>
  </si>
  <si>
    <t>Направляющие роликовые L=400 белые                                            код 123010</t>
  </si>
  <si>
    <t>Направляющие роликовые L=450 белые                                            код 123013</t>
  </si>
  <si>
    <t>Направляющие роликовые L=500 белые                                            код 123016</t>
  </si>
  <si>
    <t>Направляющие роликовые L=550 белые                                            код 123019</t>
  </si>
  <si>
    <t>Направляющие роликовые L=600 белые                                            код 123022</t>
  </si>
  <si>
    <t>Направляющие роликовые L=300 коричневые                                код 123005</t>
  </si>
  <si>
    <t>Направляющие роликовые L=350 коричневые                                код 123008</t>
  </si>
  <si>
    <t>Направляющие роликовые L=400 коричневые                                код 123011</t>
  </si>
  <si>
    <t>Направляющие роликовые L=450 коричневые                                код 123014</t>
  </si>
  <si>
    <t>Направляющие роликовые L=500 коричневые                                код 123017</t>
  </si>
  <si>
    <t>Направляющие скрытого монтажа с 3D регулировкой L=300   код 112795</t>
  </si>
  <si>
    <t>Направляющие скрытого монтажа с 3D регулировкой L=350   код 112796</t>
  </si>
  <si>
    <t>Направляющие скрытого монтажа с 3D регулировкой L=400   код 112797</t>
  </si>
  <si>
    <t>Направляющие скрытого монтажа с 3D регулировкой L=450   код 112798</t>
  </si>
  <si>
    <t>Направляющие скрытого монтажа с 3D регулировкой L=500   код 112799</t>
  </si>
  <si>
    <t>Направляющие скрытого монтажа с 3D регулировкой L=550   код 112800</t>
  </si>
  <si>
    <t>Корзина выдвижная "Кomandor" белая 400х400х160/320 (ГхШхВ)</t>
  </si>
  <si>
    <t>Корзина выдвижная "Кomandor" белая 400х500х160/320 (ГхШхВ)</t>
  </si>
  <si>
    <t>Корзина выдвижная "Кomandor" белая 500х400х160/320 (ГхШхВ)</t>
  </si>
  <si>
    <t>Корзина выдвижная "Кomandor" белая 500х500х160/320 (ГхШхВ)</t>
  </si>
  <si>
    <t>Корзина выдвижная "Кomandor" белая 500х600х160/320 (ГхШхВ)</t>
  </si>
  <si>
    <t>Крепление корзины "Кomandor" белые</t>
  </si>
  <si>
    <t>Направляющие для корзины "Кomandor" белые L=400</t>
  </si>
  <si>
    <t>Направляющие для корзины "Кomandor" белые L=500</t>
  </si>
  <si>
    <t>Петля для стекла накладная                                                       код 112980</t>
  </si>
  <si>
    <t>Петля для стекла вкладная                                                         код 112979</t>
  </si>
  <si>
    <t>Площадка установочная Н2, для стекла в комплекте с петлей</t>
  </si>
  <si>
    <t>Кольцо крепежное круглое в комплекте с петлей</t>
  </si>
  <si>
    <t>Винт для кольца в комплекте с петлей</t>
  </si>
  <si>
    <t>Заглушка декоративная серебро в комплекте с петлей</t>
  </si>
  <si>
    <t>Петля под фальшпанель с газовым амортизатором                     код 117515</t>
  </si>
  <si>
    <t>Петля угловая 45° накладная с газовым амортизатором              код 117514</t>
  </si>
  <si>
    <t>Петля угловая 30° накладная с газовым амортизатором              код 117516</t>
  </si>
  <si>
    <t>Петля угловая 45° вкладная                                                       код 112073</t>
  </si>
  <si>
    <t>Петля угловая 30° вкладная                                                       код 112074</t>
  </si>
  <si>
    <t>Амортизатор (комплект)                                                              код 112932</t>
  </si>
  <si>
    <t>Петля накладная без пружины                                                    код 119717</t>
  </si>
  <si>
    <t>Петля полу-накладная без пружины                                            код 120094</t>
  </si>
  <si>
    <t>Петля вкладная без пружины                                                      код 120095</t>
  </si>
  <si>
    <t xml:space="preserve">Петля под фальшпанель без пружины                                        код </t>
  </si>
  <si>
    <t xml:space="preserve">Петля угловая 45° вкладная без пружины                                   код </t>
  </si>
  <si>
    <t xml:space="preserve">Петля угловая 30° вкладная без пружины                                   код </t>
  </si>
  <si>
    <t>Толкатель с магнитом (комплект)                                                 код 112927</t>
  </si>
  <si>
    <t>Навес 807 CAMAR левая                                                            код 119144</t>
  </si>
  <si>
    <t>Навес 807 CAMAR правая                                                          код 119143</t>
  </si>
  <si>
    <t xml:space="preserve">Накладка декоративная на навес серая левая                            код 119141     </t>
  </si>
  <si>
    <t xml:space="preserve">Накладка декоративная на навес серая правая                          код 119140     </t>
  </si>
  <si>
    <t xml:space="preserve">Накладка декоративная на навес коричневая левая                   код 119139     </t>
  </si>
  <si>
    <t xml:space="preserve">Накладка декоративная на навес коричневая правая                 код 119138     </t>
  </si>
  <si>
    <t>Планка крепежная для навеса                                                   код 119142</t>
  </si>
  <si>
    <t>Навес усиленный                                                                       код 113449</t>
  </si>
  <si>
    <t>Планка крепежная для навесов L=2000мм.                                код 105149</t>
  </si>
  <si>
    <t>Навес для подвесных полок нерегулируемый                             код 111641</t>
  </si>
  <si>
    <t>Крючок 2-й хром глянец                                                             код 113097</t>
  </si>
  <si>
    <t>Крючок 2-й хром матовый                                                          код 113098</t>
  </si>
  <si>
    <t>Крючок 2-й золото                                                                      код 113100</t>
  </si>
  <si>
    <t>Крючок 2-й сатин                                                                        код 113099</t>
  </si>
  <si>
    <t>Крючок 2-й бронза                                                                     код 117597</t>
  </si>
  <si>
    <t>Крючок 3-й хром глянец                                                             код 113093</t>
  </si>
  <si>
    <t>Крючок 3-й хром матовый                                                          код 113094</t>
  </si>
  <si>
    <t>Крючок 3-й золото                                                                      код 113096</t>
  </si>
  <si>
    <t>Крючок 3-й сатин                                                                        код 113095</t>
  </si>
  <si>
    <t>Крючок 3-й бронза                                                                     код 117596</t>
  </si>
  <si>
    <t>Уголок металлический                                                                                код 121807</t>
  </si>
  <si>
    <t>Уголок пластиковый для цоколя</t>
  </si>
  <si>
    <t>Саморез 3,5х16</t>
  </si>
  <si>
    <t>Саморез 4.2х16 с прессшайбой</t>
  </si>
  <si>
    <t>Саморез 4х16 с потайной головкой</t>
  </si>
  <si>
    <t>Саморез 4х20 с потайной головкой</t>
  </si>
  <si>
    <t>Саморез 4х25 с потайной головкой</t>
  </si>
  <si>
    <t>Саморез 4х30 с потайной головкой</t>
  </si>
  <si>
    <t>Саморез 4х35 с потайной головкой</t>
  </si>
  <si>
    <t>Саморез 4х40 с потайной головкой</t>
  </si>
  <si>
    <t>Саморез 4х50 с потайной головкой</t>
  </si>
  <si>
    <t>Саморез 4х70 с потайной головкой</t>
  </si>
  <si>
    <t>Шуруп 3,5х16 потайной ж.ц.</t>
  </si>
  <si>
    <t>Гвоздь 2х20</t>
  </si>
  <si>
    <t>Саморез 3х16</t>
  </si>
  <si>
    <t>Шайба тарельчатая</t>
  </si>
  <si>
    <t>Дюбель для гипсокартонна</t>
  </si>
  <si>
    <t>Дюбель пластиковый</t>
  </si>
  <si>
    <t>Пластиковый клинышек</t>
  </si>
  <si>
    <t>Конфирмант 7,0х50</t>
  </si>
  <si>
    <t>Пластина крепежная                                                                                     код 121763</t>
  </si>
  <si>
    <t>Дюбель двойной для стяжки                                                                    код 122555</t>
  </si>
  <si>
    <t>Заглушка для стяжки d=20мм.</t>
  </si>
  <si>
    <t>Вешалка выдвижная, хром  L=250           код 201074</t>
  </si>
  <si>
    <t xml:space="preserve">Вешалка выдвижная, хром  L=300           код 201075 </t>
  </si>
  <si>
    <t>Вешалка выдвижная, хром  L=350           код 201076</t>
  </si>
  <si>
    <t>Вешалка выдвижная, хром  L=400           код 201077</t>
  </si>
  <si>
    <t>Вешалка выдвижная, хром  L=450           код 201078</t>
  </si>
  <si>
    <t>Вешалка  выдвижная, хром  L=500          код 201083</t>
  </si>
  <si>
    <t xml:space="preserve">Ручки скоба 096 </t>
  </si>
  <si>
    <t>Винт для ручки 4*45</t>
  </si>
  <si>
    <t>Втулка пластиковая для ручки</t>
  </si>
  <si>
    <t>Комплектующие раздвижных дверей-купе</t>
  </si>
  <si>
    <t>тип профиля:</t>
  </si>
  <si>
    <t>Длина, мм</t>
  </si>
  <si>
    <t>Кол-во</t>
  </si>
  <si>
    <t>Направляющая верхняя двойная</t>
  </si>
  <si>
    <t>м/п</t>
  </si>
  <si>
    <t>Направляющая нижняя двойная</t>
  </si>
  <si>
    <t>Стопор пружинный</t>
  </si>
  <si>
    <t>-</t>
  </si>
  <si>
    <t>Шлегель под профиль</t>
  </si>
  <si>
    <t xml:space="preserve"> м/п</t>
  </si>
  <si>
    <t>Зажим шлегеля</t>
  </si>
  <si>
    <t>Профиль-ручка асимметричный / симметричный</t>
  </si>
  <si>
    <t>Планка верхняя горизонтальная</t>
  </si>
  <si>
    <t>Планка нижняя горизонтальная</t>
  </si>
  <si>
    <t>Планка средняя (делитель) под крепеж</t>
  </si>
  <si>
    <t>Ролик верхний асимметричный / симметричный</t>
  </si>
  <si>
    <t xml:space="preserve"> комп.</t>
  </si>
  <si>
    <t>Ролик нижний</t>
  </si>
  <si>
    <t>Шуруп сборочный</t>
  </si>
  <si>
    <t>Уплотнитель 4мм</t>
  </si>
  <si>
    <t>Уплотнитель 8мм</t>
  </si>
  <si>
    <t>Вставка :</t>
  </si>
  <si>
    <t>Высота</t>
  </si>
  <si>
    <t>Ширина</t>
  </si>
  <si>
    <t>Пленка: безопасности</t>
  </si>
  <si>
    <t>Вставка ДСП: 10мм</t>
  </si>
  <si>
    <t xml:space="preserve">Цвет: </t>
  </si>
  <si>
    <t>Комплектующие распашных дверей-купе</t>
  </si>
  <si>
    <t xml:space="preserve">тип профиля: </t>
  </si>
  <si>
    <t>Трек пивотный</t>
  </si>
  <si>
    <t>Пивотный механизм (комплект на одну дверь)</t>
  </si>
  <si>
    <t xml:space="preserve">  комп.</t>
  </si>
  <si>
    <t>Магнитная защелка</t>
  </si>
  <si>
    <t>компл.</t>
  </si>
  <si>
    <t>Смета №</t>
  </si>
  <si>
    <t xml:space="preserve">МДФ 16мм. </t>
  </si>
  <si>
    <t xml:space="preserve">Заглушки под саморезы d=14мм. </t>
  </si>
  <si>
    <t>Клей для зеркал код 120984 / Скотч 2-хсторонний (для производства)</t>
  </si>
  <si>
    <t>Эксцентриковая стяжка d=15мм.  для плит 16 мм.                         код 115119</t>
  </si>
  <si>
    <t>Дюбель для стяжки                                                                                       код 115252</t>
  </si>
  <si>
    <t>Светодиодная лента 60 диодов/м.п 3528, тепл. белый 12V, 4,8W/м.п код 118516</t>
  </si>
  <si>
    <t>Профиль врезной для ленты 3528/5050 белый с матовым экраном код 125360</t>
  </si>
  <si>
    <t>Блок питания LED 12V/ 40W, в мет. кожухе IP20 код 120886</t>
  </si>
  <si>
    <t>Кабель питания для светодиодной ленты 3528 IP20 (8мм)  код 119339</t>
  </si>
  <si>
    <t>Кабель соединительный для светодиодной ленты 3528 IP20 (8 мм) код 119342</t>
  </si>
  <si>
    <t>Стяжка-полкодержатель D20мм, болт саморез., белый код 115236</t>
  </si>
  <si>
    <t>Стяжка-полкодержатель D20мм, болт саморез., бежевый код 122356</t>
  </si>
  <si>
    <t>Стяжка-полкодержатель D20мм, болт саморез., коричневый код 115237</t>
  </si>
  <si>
    <t>Стяжка-полкодержатель D20мм, болт саморез., цинк код 115235</t>
  </si>
  <si>
    <t>Шток двойной зажимной (размер стойки 16мм) код 115691</t>
  </si>
  <si>
    <t xml:space="preserve">Направляющие шариковые полного выдвижения L=550            код 193513
</t>
  </si>
  <si>
    <t>Петля полу-накладная с газовым амортизатором                        код 122993</t>
  </si>
  <si>
    <t>Петля вкладная с газовым амортизатором                                  код 122991</t>
  </si>
  <si>
    <r>
      <t xml:space="preserve">кромка 1 по </t>
    </r>
    <r>
      <rPr>
        <b/>
        <sz val="10"/>
        <rFont val="Arial Cyr"/>
        <family val="2"/>
        <charset val="204"/>
      </rPr>
      <t>длине</t>
    </r>
  </si>
  <si>
    <r>
      <t>кромка</t>
    </r>
    <r>
      <rPr>
        <b/>
        <i/>
        <sz val="14"/>
        <color indexed="23"/>
        <rFont val="Arial Cyr"/>
        <family val="2"/>
        <charset val="204"/>
      </rPr>
      <t xml:space="preserve"> 1 </t>
    </r>
    <r>
      <rPr>
        <sz val="10"/>
        <color indexed="23"/>
        <rFont val="Arial Cyr"/>
        <family val="2"/>
        <charset val="204"/>
      </rPr>
      <t xml:space="preserve">по </t>
    </r>
    <r>
      <rPr>
        <b/>
        <sz val="10"/>
        <color indexed="23"/>
        <rFont val="Arial Cyr"/>
        <family val="2"/>
        <charset val="204"/>
      </rPr>
      <t>длине</t>
    </r>
  </si>
  <si>
    <r>
      <t xml:space="preserve">кромка 1 по </t>
    </r>
    <r>
      <rPr>
        <b/>
        <sz val="10"/>
        <rFont val="Arial Cyr"/>
        <family val="2"/>
        <charset val="204"/>
      </rPr>
      <t>ширине</t>
    </r>
  </si>
  <si>
    <r>
      <t xml:space="preserve">кромка 1 по </t>
    </r>
    <r>
      <rPr>
        <b/>
        <sz val="10"/>
        <color indexed="23"/>
        <rFont val="Arial Cyr"/>
        <family val="2"/>
        <charset val="204"/>
      </rPr>
      <t>ширине</t>
    </r>
  </si>
  <si>
    <r>
      <t>кромка</t>
    </r>
    <r>
      <rPr>
        <b/>
        <i/>
        <sz val="14"/>
        <color indexed="23"/>
        <rFont val="Arial Cyr"/>
        <family val="2"/>
        <charset val="204"/>
      </rPr>
      <t xml:space="preserve"> 1</t>
    </r>
    <r>
      <rPr>
        <sz val="10"/>
        <color indexed="23"/>
        <rFont val="Arial Cyr"/>
        <family val="2"/>
        <charset val="204"/>
      </rPr>
      <t xml:space="preserve">по </t>
    </r>
    <r>
      <rPr>
        <b/>
        <sz val="10"/>
        <color indexed="23"/>
        <rFont val="Arial Cyr"/>
        <family val="2"/>
        <charset val="204"/>
      </rPr>
      <t>длине</t>
    </r>
  </si>
  <si>
    <t xml:space="preserve">Артикул  </t>
  </si>
</sst>
</file>

<file path=xl/styles.xml><?xml version="1.0" encoding="utf-8"?>
<styleSheet xmlns="http://schemas.openxmlformats.org/spreadsheetml/2006/main">
  <fonts count="43"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4"/>
      <name val="Arial Cyr"/>
      <family val="2"/>
      <charset val="204"/>
    </font>
    <font>
      <b/>
      <i/>
      <u/>
      <sz val="18"/>
      <name val="Arial Cyr"/>
      <family val="2"/>
      <charset val="204"/>
    </font>
    <font>
      <b/>
      <i/>
      <sz val="16"/>
      <name val="Arial Cyr"/>
      <family val="2"/>
      <charset val="204"/>
    </font>
    <font>
      <sz val="16"/>
      <name val="Arial Cyr"/>
      <family val="2"/>
      <charset val="204"/>
    </font>
    <font>
      <sz val="14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color indexed="23"/>
      <name val="Arial Cyr"/>
      <family val="2"/>
      <charset val="204"/>
    </font>
    <font>
      <b/>
      <i/>
      <sz val="14"/>
      <color indexed="23"/>
      <name val="Arial Cyr"/>
      <family val="2"/>
      <charset val="204"/>
    </font>
    <font>
      <b/>
      <sz val="10"/>
      <color indexed="23"/>
      <name val="Arial Cyr"/>
      <family val="2"/>
      <charset val="204"/>
    </font>
    <font>
      <b/>
      <sz val="12"/>
      <name val="Arial Cyr"/>
      <family val="2"/>
      <charset val="204"/>
    </font>
    <font>
      <b/>
      <i/>
      <sz val="14"/>
      <name val="Arial"/>
      <family val="2"/>
      <charset val="204"/>
    </font>
    <font>
      <b/>
      <i/>
      <sz val="16"/>
      <name val="Arial"/>
      <family val="2"/>
      <charset val="204"/>
    </font>
    <font>
      <b/>
      <u/>
      <sz val="10"/>
      <name val="Arial Cyr"/>
      <family val="2"/>
      <charset val="204"/>
    </font>
    <font>
      <b/>
      <sz val="12"/>
      <color indexed="10"/>
      <name val="Arial Cyr"/>
      <family val="2"/>
      <charset val="204"/>
    </font>
    <font>
      <b/>
      <sz val="12"/>
      <color indexed="12"/>
      <name val="Arial Cyr"/>
      <family val="2"/>
      <charset val="204"/>
    </font>
    <font>
      <sz val="8"/>
      <name val="Arial"/>
      <family val="2"/>
      <charset val="204"/>
    </font>
    <font>
      <i/>
      <sz val="16"/>
      <name val="Arial Cyr"/>
      <family val="2"/>
      <charset val="204"/>
    </font>
    <font>
      <b/>
      <sz val="16"/>
      <name val="Arial Cyr"/>
      <charset val="204"/>
    </font>
    <font>
      <b/>
      <i/>
      <sz val="11"/>
      <name val="Arial Cyr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Arial Cyr"/>
      <charset val="204"/>
    </font>
    <font>
      <i/>
      <sz val="11"/>
      <color indexed="23"/>
      <name val="Arial"/>
      <family val="2"/>
      <charset val="204"/>
    </font>
    <font>
      <u/>
      <sz val="10"/>
      <color theme="1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7">
    <xf numFmtId="0" fontId="0" fillId="0" borderId="0"/>
    <xf numFmtId="0" fontId="1" fillId="0" borderId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10" borderId="0" applyNumberFormat="0" applyBorder="0" applyAlignment="0" applyProtection="0"/>
    <xf numFmtId="0" fontId="25" fillId="4" borderId="1" applyNumberFormat="0" applyAlignment="0" applyProtection="0"/>
    <xf numFmtId="0" fontId="26" fillId="11" borderId="2" applyNumberFormat="0" applyAlignment="0" applyProtection="0"/>
    <xf numFmtId="0" fontId="27" fillId="11" borderId="1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6" applyNumberFormat="0" applyFill="0" applyAlignment="0" applyProtection="0"/>
    <xf numFmtId="0" fontId="32" fillId="12" borderId="7" applyNumberFormat="0" applyAlignment="0" applyProtection="0"/>
    <xf numFmtId="0" fontId="33" fillId="0" borderId="0" applyNumberFormat="0" applyFill="0" applyBorder="0" applyAlignment="0" applyProtection="0"/>
    <xf numFmtId="0" fontId="34" fillId="13" borderId="0" applyNumberFormat="0" applyBorder="0" applyAlignment="0" applyProtection="0"/>
    <xf numFmtId="0" fontId="22" fillId="0" borderId="0"/>
    <xf numFmtId="0" fontId="35" fillId="2" borderId="0" applyNumberFormat="0" applyBorder="0" applyAlignment="0" applyProtection="0"/>
    <xf numFmtId="0" fontId="36" fillId="0" borderId="0" applyNumberFormat="0" applyFill="0" applyBorder="0" applyAlignment="0" applyProtection="0"/>
    <xf numFmtId="0" fontId="22" fillId="14" borderId="8" applyNumberFormat="0" applyFont="0" applyAlignment="0" applyProtection="0"/>
    <xf numFmtId="0" fontId="37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39" fillId="3" borderId="0" applyNumberFormat="0" applyBorder="0" applyAlignment="0" applyProtection="0"/>
  </cellStyleXfs>
  <cellXfs count="184">
    <xf numFmtId="0" fontId="0" fillId="0" borderId="0" xfId="0"/>
    <xf numFmtId="49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/>
    <xf numFmtId="2" fontId="1" fillId="0" borderId="0" xfId="1" applyNumberFormat="1"/>
    <xf numFmtId="1" fontId="1" fillId="0" borderId="0" xfId="1" applyNumberFormat="1" applyAlignment="1">
      <alignment horizontal="center" vertical="center"/>
    </xf>
    <xf numFmtId="0" fontId="2" fillId="0" borderId="0" xfId="1" applyFont="1" applyAlignment="1">
      <alignment horizontal="center"/>
    </xf>
    <xf numFmtId="1" fontId="2" fillId="0" borderId="0" xfId="1" applyNumberFormat="1" applyFont="1" applyAlignment="1">
      <alignment horizontal="center" vertical="center"/>
    </xf>
    <xf numFmtId="0" fontId="2" fillId="0" borderId="0" xfId="1" applyFont="1"/>
    <xf numFmtId="0" fontId="1" fillId="0" borderId="0" xfId="1" applyAlignment="1">
      <alignment horizontal="center"/>
    </xf>
    <xf numFmtId="0" fontId="1" fillId="0" borderId="0" xfId="1" applyAlignment="1">
      <alignment horizontal="right"/>
    </xf>
    <xf numFmtId="0" fontId="1" fillId="0" borderId="0" xfId="1" applyBorder="1" applyAlignment="1">
      <alignment horizontal="center"/>
    </xf>
    <xf numFmtId="0" fontId="1" fillId="0" borderId="0" xfId="1" applyBorder="1" applyAlignment="1">
      <alignment horizontal="left"/>
    </xf>
    <xf numFmtId="0" fontId="1" fillId="0" borderId="0" xfId="1" applyBorder="1"/>
    <xf numFmtId="2" fontId="1" fillId="0" borderId="0" xfId="1" applyNumberFormat="1" applyBorder="1" applyAlignment="1">
      <alignment horizontal="right"/>
    </xf>
    <xf numFmtId="2" fontId="1" fillId="0" borderId="0" xfId="1" applyNumberFormat="1" applyBorder="1"/>
    <xf numFmtId="0" fontId="3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2" fontId="1" fillId="0" borderId="0" xfId="1" applyNumberFormat="1" applyAlignment="1">
      <alignment horizontal="right"/>
    </xf>
    <xf numFmtId="1" fontId="5" fillId="0" borderId="0" xfId="1" applyNumberFormat="1" applyFont="1" applyAlignment="1">
      <alignment horizontal="center" vertical="center"/>
    </xf>
    <xf numFmtId="0" fontId="4" fillId="0" borderId="10" xfId="1" applyFont="1" applyBorder="1"/>
    <xf numFmtId="49" fontId="5" fillId="0" borderId="11" xfId="1" applyNumberFormat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top" wrapText="1"/>
    </xf>
    <xf numFmtId="0" fontId="6" fillId="0" borderId="11" xfId="1" applyFont="1" applyBorder="1" applyAlignment="1">
      <alignment horizontal="center" vertical="top" wrapText="1"/>
    </xf>
    <xf numFmtId="0" fontId="1" fillId="0" borderId="11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top" wrapText="1"/>
    </xf>
    <xf numFmtId="0" fontId="9" fillId="0" borderId="11" xfId="1" applyFont="1" applyBorder="1" applyAlignment="1">
      <alignment horizontal="center" vertical="center" wrapText="1"/>
    </xf>
    <xf numFmtId="2" fontId="1" fillId="0" borderId="11" xfId="1" applyNumberFormat="1" applyFont="1" applyBorder="1" applyAlignment="1">
      <alignment horizontal="center" vertical="top" wrapText="1"/>
    </xf>
    <xf numFmtId="0" fontId="1" fillId="0" borderId="0" xfId="1" applyAlignment="1">
      <alignment horizontal="center" vertical="top" wrapText="1"/>
    </xf>
    <xf numFmtId="0" fontId="8" fillId="0" borderId="0" xfId="1" applyFont="1" applyFill="1" applyBorder="1" applyAlignment="1">
      <alignment horizontal="left" vertical="center"/>
    </xf>
    <xf numFmtId="0" fontId="13" fillId="0" borderId="12" xfId="1" applyFont="1" applyBorder="1" applyAlignment="1">
      <alignment horizontal="center"/>
    </xf>
    <xf numFmtId="2" fontId="12" fillId="0" borderId="13" xfId="1" applyNumberFormat="1" applyFont="1" applyBorder="1" applyAlignment="1">
      <alignment horizontal="center" vertical="top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horizontal="left" vertical="center"/>
    </xf>
    <xf numFmtId="0" fontId="8" fillId="0" borderId="0" xfId="1" applyFont="1" applyBorder="1" applyAlignment="1">
      <alignment horizontal="center" vertical="top"/>
    </xf>
    <xf numFmtId="1" fontId="14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left" vertical="center"/>
    </xf>
    <xf numFmtId="0" fontId="4" fillId="0" borderId="0" xfId="1" applyFont="1" applyAlignment="1">
      <alignment horizontal="center" vertical="top"/>
    </xf>
    <xf numFmtId="0" fontId="15" fillId="0" borderId="0" xfId="1" applyFont="1" applyAlignment="1">
      <alignment horizontal="center" vertical="top"/>
    </xf>
    <xf numFmtId="0" fontId="8" fillId="0" borderId="0" xfId="1" applyFont="1" applyAlignment="1">
      <alignment vertical="top"/>
    </xf>
    <xf numFmtId="0" fontId="8" fillId="0" borderId="0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top"/>
    </xf>
    <xf numFmtId="0" fontId="17" fillId="0" borderId="0" xfId="1" applyFont="1" applyBorder="1" applyAlignment="1">
      <alignment horizontal="center" vertical="top"/>
    </xf>
    <xf numFmtId="0" fontId="12" fillId="0" borderId="0" xfId="1" applyFont="1" applyBorder="1" applyAlignment="1">
      <alignment horizontal="center" vertical="top"/>
    </xf>
    <xf numFmtId="2" fontId="12" fillId="0" borderId="0" xfId="1" applyNumberFormat="1" applyFont="1" applyBorder="1" applyAlignment="1">
      <alignment horizontal="center" vertical="top"/>
    </xf>
    <xf numFmtId="49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top"/>
    </xf>
    <xf numFmtId="1" fontId="15" fillId="0" borderId="0" xfId="1" applyNumberFormat="1" applyFont="1" applyAlignment="1">
      <alignment horizontal="left" vertical="top"/>
    </xf>
    <xf numFmtId="2" fontId="15" fillId="0" borderId="0" xfId="1" applyNumberFormat="1" applyFont="1" applyAlignment="1">
      <alignment horizontal="left" vertical="top"/>
    </xf>
    <xf numFmtId="2" fontId="8" fillId="0" borderId="0" xfId="1" applyNumberFormat="1" applyFont="1" applyAlignment="1">
      <alignment horizontal="center" vertical="top"/>
    </xf>
    <xf numFmtId="2" fontId="8" fillId="0" borderId="0" xfId="1" applyNumberFormat="1" applyFont="1" applyAlignment="1">
      <alignment horizontal="right" vertical="top"/>
    </xf>
    <xf numFmtId="2" fontId="8" fillId="0" borderId="0" xfId="1" applyNumberFormat="1" applyFont="1" applyBorder="1" applyAlignment="1">
      <alignment horizontal="center" vertical="top"/>
    </xf>
    <xf numFmtId="0" fontId="8" fillId="0" borderId="0" xfId="1" applyFont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1" fontId="8" fillId="0" borderId="0" xfId="1" applyNumberFormat="1" applyFont="1" applyAlignment="1">
      <alignment horizontal="center" vertical="center"/>
    </xf>
    <xf numFmtId="0" fontId="8" fillId="0" borderId="0" xfId="1" applyFont="1"/>
    <xf numFmtId="2" fontId="8" fillId="0" borderId="0" xfId="1" applyNumberFormat="1" applyFont="1"/>
    <xf numFmtId="0" fontId="1" fillId="0" borderId="0" xfId="1" applyFont="1"/>
    <xf numFmtId="0" fontId="22" fillId="0" borderId="0" xfId="20"/>
    <xf numFmtId="49" fontId="22" fillId="0" borderId="14" xfId="20" applyNumberFormat="1" applyBorder="1"/>
    <xf numFmtId="49" fontId="21" fillId="0" borderId="14" xfId="20" applyNumberFormat="1" applyFont="1" applyBorder="1"/>
    <xf numFmtId="0" fontId="22" fillId="0" borderId="14" xfId="20" applyBorder="1"/>
    <xf numFmtId="0" fontId="22" fillId="0" borderId="0" xfId="20" applyBorder="1"/>
    <xf numFmtId="0" fontId="22" fillId="0" borderId="0" xfId="20" applyAlignment="1">
      <alignment horizontal="center"/>
    </xf>
    <xf numFmtId="49" fontId="22" fillId="0" borderId="14" xfId="20" applyNumberFormat="1" applyBorder="1" applyAlignment="1">
      <alignment horizontal="center"/>
    </xf>
    <xf numFmtId="49" fontId="22" fillId="0" borderId="14" xfId="20" applyNumberFormat="1" applyFont="1" applyBorder="1"/>
    <xf numFmtId="2" fontId="22" fillId="0" borderId="14" xfId="20" applyNumberFormat="1" applyBorder="1" applyAlignment="1">
      <alignment horizontal="center"/>
    </xf>
    <xf numFmtId="49" fontId="22" fillId="0" borderId="0" xfId="20" applyNumberFormat="1" applyBorder="1" applyAlignment="1">
      <alignment horizontal="center"/>
    </xf>
    <xf numFmtId="0" fontId="23" fillId="0" borderId="14" xfId="20" applyFont="1" applyFill="1" applyBorder="1"/>
    <xf numFmtId="49" fontId="8" fillId="0" borderId="0" xfId="1" applyNumberFormat="1" applyFont="1" applyBorder="1" applyAlignment="1">
      <alignment horizontal="center" vertical="center"/>
    </xf>
    <xf numFmtId="0" fontId="8" fillId="0" borderId="0" xfId="1" applyFont="1" applyBorder="1"/>
    <xf numFmtId="1" fontId="5" fillId="0" borderId="0" xfId="1" applyNumberFormat="1" applyFont="1" applyBorder="1"/>
    <xf numFmtId="0" fontId="22" fillId="0" borderId="0" xfId="20" applyFont="1" applyAlignment="1">
      <alignment horizontal="center"/>
    </xf>
    <xf numFmtId="0" fontId="22" fillId="0" borderId="0" xfId="20" applyBorder="1" applyAlignment="1">
      <alignment horizontal="center" vertical="center"/>
    </xf>
    <xf numFmtId="2" fontId="22" fillId="0" borderId="15" xfId="20" applyNumberFormat="1" applyBorder="1" applyAlignment="1">
      <alignment horizontal="center"/>
    </xf>
    <xf numFmtId="49" fontId="21" fillId="0" borderId="16" xfId="20" applyNumberFormat="1" applyFont="1" applyBorder="1"/>
    <xf numFmtId="49" fontId="22" fillId="0" borderId="16" xfId="20" applyNumberFormat="1" applyBorder="1"/>
    <xf numFmtId="49" fontId="22" fillId="0" borderId="16" xfId="20" applyNumberFormat="1" applyBorder="1" applyAlignment="1">
      <alignment horizontal="center"/>
    </xf>
    <xf numFmtId="1" fontId="22" fillId="0" borderId="17" xfId="20" applyNumberFormat="1" applyBorder="1"/>
    <xf numFmtId="49" fontId="22" fillId="0" borderId="17" xfId="20" applyNumberFormat="1" applyFont="1" applyBorder="1"/>
    <xf numFmtId="49" fontId="22" fillId="0" borderId="17" xfId="20" applyNumberFormat="1" applyBorder="1" applyAlignment="1">
      <alignment horizontal="center"/>
    </xf>
    <xf numFmtId="2" fontId="22" fillId="0" borderId="17" xfId="20" applyNumberFormat="1" applyBorder="1" applyAlignment="1">
      <alignment horizontal="center"/>
    </xf>
    <xf numFmtId="2" fontId="22" fillId="0" borderId="0" xfId="20" applyNumberFormat="1" applyBorder="1" applyAlignment="1">
      <alignment horizontal="center"/>
    </xf>
    <xf numFmtId="0" fontId="23" fillId="0" borderId="14" xfId="20" applyFont="1" applyFill="1" applyBorder="1" applyAlignment="1">
      <alignment horizontal="center"/>
    </xf>
    <xf numFmtId="1" fontId="5" fillId="0" borderId="18" xfId="1" applyNumberFormat="1" applyFont="1" applyBorder="1"/>
    <xf numFmtId="1" fontId="5" fillId="0" borderId="19" xfId="1" applyNumberFormat="1" applyFont="1" applyBorder="1"/>
    <xf numFmtId="1" fontId="5" fillId="0" borderId="20" xfId="1" applyNumberFormat="1" applyFont="1" applyBorder="1"/>
    <xf numFmtId="1" fontId="5" fillId="0" borderId="21" xfId="1" applyNumberFormat="1" applyFont="1" applyBorder="1"/>
    <xf numFmtId="1" fontId="5" fillId="0" borderId="22" xfId="1" applyNumberFormat="1" applyFont="1" applyBorder="1"/>
    <xf numFmtId="1" fontId="5" fillId="0" borderId="23" xfId="1" applyNumberFormat="1" applyFont="1" applyBorder="1"/>
    <xf numFmtId="0" fontId="13" fillId="0" borderId="24" xfId="1" applyFont="1" applyBorder="1" applyAlignment="1">
      <alignment horizontal="center"/>
    </xf>
    <xf numFmtId="0" fontId="13" fillId="0" borderId="25" xfId="1" applyFont="1" applyBorder="1" applyAlignment="1">
      <alignment horizontal="center"/>
    </xf>
    <xf numFmtId="0" fontId="13" fillId="0" borderId="26" xfId="1" applyFont="1" applyBorder="1" applyAlignment="1">
      <alignment horizontal="center"/>
    </xf>
    <xf numFmtId="0" fontId="13" fillId="0" borderId="27" xfId="1" applyFont="1" applyBorder="1" applyAlignment="1">
      <alignment horizontal="center"/>
    </xf>
    <xf numFmtId="0" fontId="13" fillId="0" borderId="28" xfId="1" applyFont="1" applyBorder="1" applyAlignment="1">
      <alignment horizontal="center"/>
    </xf>
    <xf numFmtId="0" fontId="13" fillId="0" borderId="29" xfId="1" applyFont="1" applyBorder="1" applyAlignment="1">
      <alignment horizontal="center"/>
    </xf>
    <xf numFmtId="0" fontId="13" fillId="0" borderId="30" xfId="1" applyFont="1" applyBorder="1" applyAlignment="1">
      <alignment horizontal="center"/>
    </xf>
    <xf numFmtId="0" fontId="13" fillId="0" borderId="31" xfId="1" applyFont="1" applyBorder="1" applyAlignment="1">
      <alignment horizontal="center"/>
    </xf>
    <xf numFmtId="1" fontId="5" fillId="0" borderId="18" xfId="1" applyNumberFormat="1" applyFont="1" applyBorder="1" applyAlignment="1">
      <alignment horizontal="left"/>
    </xf>
    <xf numFmtId="49" fontId="12" fillId="0" borderId="18" xfId="1" applyNumberFormat="1" applyFont="1" applyBorder="1" applyAlignment="1">
      <alignment horizontal="center" vertical="center"/>
    </xf>
    <xf numFmtId="49" fontId="12" fillId="0" borderId="19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2" fontId="12" fillId="0" borderId="32" xfId="1" applyNumberFormat="1" applyFont="1" applyBorder="1" applyAlignment="1">
      <alignment horizontal="center" vertical="top"/>
    </xf>
    <xf numFmtId="2" fontId="12" fillId="0" borderId="33" xfId="1" applyNumberFormat="1" applyFont="1" applyBorder="1" applyAlignment="1">
      <alignment horizontal="center" vertical="top"/>
    </xf>
    <xf numFmtId="1" fontId="14" fillId="0" borderId="34" xfId="1" applyNumberFormat="1" applyFont="1" applyBorder="1" applyAlignment="1">
      <alignment horizontal="center" vertical="center"/>
    </xf>
    <xf numFmtId="2" fontId="12" fillId="0" borderId="35" xfId="1" applyNumberFormat="1" applyFont="1" applyBorder="1" applyAlignment="1">
      <alignment horizontal="center" vertical="top"/>
    </xf>
    <xf numFmtId="1" fontId="14" fillId="0" borderId="36" xfId="1" applyNumberFormat="1" applyFont="1" applyBorder="1" applyAlignment="1">
      <alignment horizontal="center" vertical="center"/>
    </xf>
    <xf numFmtId="2" fontId="12" fillId="0" borderId="37" xfId="1" applyNumberFormat="1" applyFont="1" applyBorder="1" applyAlignment="1">
      <alignment horizontal="center" vertical="top"/>
    </xf>
    <xf numFmtId="2" fontId="12" fillId="0" borderId="38" xfId="1" applyNumberFormat="1" applyFont="1" applyBorder="1" applyAlignment="1">
      <alignment horizontal="center" vertical="top"/>
    </xf>
    <xf numFmtId="1" fontId="14" fillId="0" borderId="39" xfId="1" applyNumberFormat="1" applyFont="1" applyBorder="1" applyAlignment="1">
      <alignment horizontal="center" vertical="center"/>
    </xf>
    <xf numFmtId="0" fontId="22" fillId="0" borderId="0" xfId="20" applyNumberFormat="1" applyBorder="1" applyAlignment="1">
      <alignment horizontal="center"/>
    </xf>
    <xf numFmtId="0" fontId="22" fillId="0" borderId="14" xfId="20" applyNumberFormat="1" applyBorder="1" applyAlignment="1">
      <alignment horizontal="center"/>
    </xf>
    <xf numFmtId="1" fontId="40" fillId="0" borderId="0" xfId="1" applyNumberFormat="1" applyFont="1" applyAlignment="1">
      <alignment horizontal="center" vertical="center"/>
    </xf>
    <xf numFmtId="1" fontId="14" fillId="0" borderId="14" xfId="1" applyNumberFormat="1" applyFont="1" applyBorder="1" applyAlignment="1">
      <alignment horizontal="center" vertical="center"/>
    </xf>
    <xf numFmtId="2" fontId="12" fillId="0" borderId="40" xfId="1" applyNumberFormat="1" applyFont="1" applyBorder="1" applyAlignment="1">
      <alignment horizontal="center" vertical="top"/>
    </xf>
    <xf numFmtId="49" fontId="22" fillId="0" borderId="15" xfId="20" applyNumberFormat="1" applyFont="1" applyBorder="1"/>
    <xf numFmtId="49" fontId="22" fillId="15" borderId="14" xfId="20" applyNumberFormat="1" applyFill="1" applyBorder="1" applyAlignment="1">
      <alignment horizontal="center"/>
    </xf>
    <xf numFmtId="2" fontId="22" fillId="15" borderId="14" xfId="20" applyNumberFormat="1" applyFill="1" applyBorder="1" applyAlignment="1">
      <alignment horizontal="center"/>
    </xf>
    <xf numFmtId="2" fontId="22" fillId="15" borderId="15" xfId="20" applyNumberFormat="1" applyFill="1" applyBorder="1" applyAlignment="1">
      <alignment horizontal="center"/>
    </xf>
    <xf numFmtId="1" fontId="22" fillId="0" borderId="14" xfId="20" applyNumberFormat="1" applyBorder="1"/>
    <xf numFmtId="1" fontId="22" fillId="0" borderId="15" xfId="20" applyNumberFormat="1" applyBorder="1"/>
    <xf numFmtId="49" fontId="22" fillId="15" borderId="15" xfId="20" applyNumberFormat="1" applyFill="1" applyBorder="1" applyAlignment="1">
      <alignment horizontal="center"/>
    </xf>
    <xf numFmtId="49" fontId="22" fillId="15" borderId="14" xfId="20" applyNumberFormat="1" applyFont="1" applyFill="1" applyBorder="1"/>
    <xf numFmtId="49" fontId="22" fillId="15" borderId="16" xfId="20" applyNumberFormat="1" applyFill="1" applyBorder="1" applyAlignment="1">
      <alignment horizontal="center"/>
    </xf>
    <xf numFmtId="49" fontId="22" fillId="15" borderId="15" xfId="20" applyNumberFormat="1" applyFont="1" applyFill="1" applyBorder="1"/>
    <xf numFmtId="2" fontId="22" fillId="0" borderId="41" xfId="20" applyNumberFormat="1" applyBorder="1" applyAlignment="1">
      <alignment horizontal="center"/>
    </xf>
    <xf numFmtId="1" fontId="22" fillId="0" borderId="14" xfId="20" applyNumberFormat="1" applyBorder="1" applyAlignment="1">
      <alignment horizontal="center"/>
    </xf>
    <xf numFmtId="0" fontId="22" fillId="0" borderId="14" xfId="20" applyNumberFormat="1" applyFont="1" applyBorder="1" applyAlignment="1">
      <alignment horizontal="right"/>
    </xf>
    <xf numFmtId="0" fontId="42" fillId="15" borderId="0" xfId="11" applyFill="1" applyAlignment="1" applyProtection="1">
      <alignment horizontal="left" vertical="center" wrapText="1" indent="1"/>
    </xf>
    <xf numFmtId="0" fontId="41" fillId="15" borderId="0" xfId="0" applyFont="1" applyFill="1" applyAlignment="1">
      <alignment horizontal="center" vertical="center" wrapText="1"/>
    </xf>
    <xf numFmtId="49" fontId="21" fillId="0" borderId="0" xfId="20" applyNumberFormat="1" applyFont="1" applyBorder="1"/>
    <xf numFmtId="0" fontId="23" fillId="0" borderId="0" xfId="20" applyFont="1" applyFill="1" applyBorder="1"/>
    <xf numFmtId="0" fontId="23" fillId="15" borderId="14" xfId="20" applyFont="1" applyFill="1" applyBorder="1"/>
    <xf numFmtId="0" fontId="23" fillId="15" borderId="14" xfId="20" applyFont="1" applyFill="1" applyBorder="1" applyAlignment="1">
      <alignment horizontal="center"/>
    </xf>
    <xf numFmtId="0" fontId="22" fillId="0" borderId="0" xfId="20" applyFill="1" applyBorder="1"/>
    <xf numFmtId="2" fontId="22" fillId="0" borderId="0" xfId="20" applyNumberFormat="1" applyBorder="1"/>
    <xf numFmtId="0" fontId="22" fillId="0" borderId="0" xfId="20" applyFill="1" applyBorder="1" applyAlignment="1">
      <alignment vertical="center"/>
    </xf>
    <xf numFmtId="0" fontId="22" fillId="0" borderId="0" xfId="20" applyBorder="1" applyAlignment="1">
      <alignment vertical="center"/>
    </xf>
    <xf numFmtId="0" fontId="22" fillId="0" borderId="14" xfId="20" applyFont="1" applyBorder="1"/>
    <xf numFmtId="0" fontId="22" fillId="0" borderId="14" xfId="20" applyFont="1" applyBorder="1" applyAlignment="1">
      <alignment horizontal="center"/>
    </xf>
    <xf numFmtId="0" fontId="22" fillId="0" borderId="14" xfId="20" applyBorder="1" applyAlignment="1">
      <alignment horizontal="center"/>
    </xf>
    <xf numFmtId="0" fontId="22" fillId="0" borderId="0" xfId="20" applyFont="1" applyBorder="1" applyAlignment="1">
      <alignment horizontal="center"/>
    </xf>
    <xf numFmtId="2" fontId="22" fillId="0" borderId="0" xfId="20" applyNumberFormat="1" applyFill="1" applyBorder="1"/>
    <xf numFmtId="0" fontId="22" fillId="0" borderId="14" xfId="20" applyFill="1" applyBorder="1"/>
    <xf numFmtId="2" fontId="22" fillId="0" borderId="14" xfId="20" applyNumberFormat="1" applyFont="1" applyBorder="1" applyAlignment="1">
      <alignment horizontal="center"/>
    </xf>
    <xf numFmtId="0" fontId="22" fillId="0" borderId="15" xfId="20" applyBorder="1"/>
    <xf numFmtId="0" fontId="22" fillId="0" borderId="15" xfId="20" applyFont="1" applyBorder="1"/>
    <xf numFmtId="0" fontId="22" fillId="0" borderId="15" xfId="20" applyBorder="1" applyAlignment="1">
      <alignment horizontal="center"/>
    </xf>
    <xf numFmtId="0" fontId="22" fillId="0" borderId="14" xfId="20" applyFont="1" applyFill="1" applyBorder="1"/>
    <xf numFmtId="0" fontId="22" fillId="0" borderId="17" xfId="20" applyBorder="1"/>
    <xf numFmtId="0" fontId="22" fillId="0" borderId="17" xfId="20" applyFont="1" applyBorder="1"/>
    <xf numFmtId="0" fontId="22" fillId="0" borderId="17" xfId="20" applyBorder="1" applyAlignment="1">
      <alignment horizontal="center"/>
    </xf>
    <xf numFmtId="0" fontId="22" fillId="0" borderId="16" xfId="20" applyBorder="1"/>
    <xf numFmtId="0" fontId="22" fillId="0" borderId="16" xfId="20" applyFont="1" applyBorder="1"/>
    <xf numFmtId="0" fontId="22" fillId="0" borderId="16" xfId="20" applyBorder="1" applyAlignment="1">
      <alignment horizontal="center"/>
    </xf>
    <xf numFmtId="2" fontId="22" fillId="0" borderId="16" xfId="20" applyNumberFormat="1" applyBorder="1" applyAlignment="1">
      <alignment horizontal="center"/>
    </xf>
    <xf numFmtId="0" fontId="22" fillId="0" borderId="0" xfId="20" applyFill="1"/>
    <xf numFmtId="0" fontId="0" fillId="0" borderId="16" xfId="0" applyBorder="1" applyAlignment="1">
      <alignment horizontal="center"/>
    </xf>
    <xf numFmtId="0" fontId="22" fillId="0" borderId="15" xfId="20" applyFont="1" applyBorder="1" applyAlignment="1">
      <alignment horizontal="center" vertical="center"/>
    </xf>
    <xf numFmtId="0" fontId="23" fillId="0" borderId="14" xfId="20" applyFont="1" applyBorder="1"/>
    <xf numFmtId="1" fontId="5" fillId="0" borderId="42" xfId="1" applyNumberFormat="1" applyFont="1" applyFill="1" applyBorder="1"/>
    <xf numFmtId="0" fontId="2" fillId="0" borderId="0" xfId="1" applyFont="1" applyBorder="1" applyAlignment="1">
      <alignment horizontal="center"/>
    </xf>
    <xf numFmtId="49" fontId="4" fillId="0" borderId="0" xfId="1" applyNumberFormat="1" applyFont="1" applyBorder="1" applyAlignment="1">
      <alignment horizontal="left"/>
    </xf>
    <xf numFmtId="0" fontId="2" fillId="0" borderId="0" xfId="1" applyFont="1" applyBorder="1" applyAlignment="1">
      <alignment horizontal="right"/>
    </xf>
    <xf numFmtId="0" fontId="19" fillId="0" borderId="0" xfId="1" applyFont="1" applyBorder="1" applyAlignment="1">
      <alignment horizontal="center"/>
    </xf>
    <xf numFmtId="0" fontId="8" fillId="0" borderId="0" xfId="1" applyFont="1" applyAlignment="1">
      <alignment horizontal="right" vertical="top"/>
    </xf>
    <xf numFmtId="0" fontId="0" fillId="0" borderId="0" xfId="0" applyAlignment="1">
      <alignment vertical="top"/>
    </xf>
    <xf numFmtId="0" fontId="4" fillId="0" borderId="10" xfId="1" applyFont="1" applyBorder="1" applyAlignment="1">
      <alignment horizontal="center"/>
    </xf>
    <xf numFmtId="49" fontId="21" fillId="0" borderId="43" xfId="20" applyNumberFormat="1" applyFont="1" applyBorder="1" applyAlignment="1"/>
    <xf numFmtId="0" fontId="0" fillId="0" borderId="43" xfId="0" applyBorder="1" applyAlignment="1"/>
    <xf numFmtId="0" fontId="20" fillId="0" borderId="43" xfId="20" applyFont="1" applyBorder="1" applyAlignment="1"/>
    <xf numFmtId="0" fontId="22" fillId="0" borderId="0" xfId="2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21" fillId="0" borderId="0" xfId="20" applyNumberFormat="1" applyFont="1" applyBorder="1" applyAlignment="1"/>
    <xf numFmtId="0" fontId="0" fillId="0" borderId="0" xfId="0" applyAlignment="1"/>
    <xf numFmtId="0" fontId="22" fillId="0" borderId="44" xfId="2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9" fillId="0" borderId="0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1" fillId="0" borderId="0" xfId="1" applyAlignment="1">
      <alignment horizontal="left"/>
    </xf>
    <xf numFmtId="0" fontId="2" fillId="0" borderId="0" xfId="1" applyFont="1" applyBorder="1" applyAlignment="1">
      <alignment horizontal="left"/>
    </xf>
    <xf numFmtId="1" fontId="40" fillId="0" borderId="0" xfId="1" applyNumberFormat="1" applyFont="1" applyAlignment="1">
      <alignment horizontal="left" vertical="center"/>
    </xf>
  </cellXfs>
  <cellStyles count="27">
    <cellStyle name="Excel Built-in Normal" xfId="1"/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Гиперссылка" xfId="11" builtinId="8"/>
    <cellStyle name="Заголовок 1" xfId="12" builtinId="16" customBuiltin="1"/>
    <cellStyle name="Заголовок 2" xfId="13" builtinId="17" customBuiltin="1"/>
    <cellStyle name="Заголовок 3" xfId="14" builtinId="18" customBuiltin="1"/>
    <cellStyle name="Заголовок 4" xfId="15" builtinId="19" customBuiltin="1"/>
    <cellStyle name="Итог" xfId="16" builtinId="25" customBuiltin="1"/>
    <cellStyle name="Контрольная ячейка" xfId="17" builtinId="23" customBuiltin="1"/>
    <cellStyle name="Название" xfId="18" builtinId="15" customBuiltin="1"/>
    <cellStyle name="Нейтральный" xfId="19" builtinId="28" customBuiltin="1"/>
    <cellStyle name="Обычный" xfId="0" builtinId="0"/>
    <cellStyle name="Обычный_0707-2М Смета" xfId="20"/>
    <cellStyle name="Плохой" xfId="21" builtinId="27" customBuiltin="1"/>
    <cellStyle name="Пояснение" xfId="22" builtinId="53" customBuiltin="1"/>
    <cellStyle name="Примечание" xfId="23" builtinId="10" customBuiltin="1"/>
    <cellStyle name="Связанная ячейка" xfId="24" builtinId="24" customBuiltin="1"/>
    <cellStyle name="Текст предупреждения" xfId="25" builtinId="11" customBuiltin="1"/>
    <cellStyle name="Хороший" xfId="26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0</xdr:rowOff>
    </xdr:from>
    <xdr:to>
      <xdr:col>3</xdr:col>
      <xdr:colOff>457200</xdr:colOff>
      <xdr:row>5</xdr:row>
      <xdr:rowOff>95250</xdr:rowOff>
    </xdr:to>
    <xdr:grpSp>
      <xdr:nvGrpSpPr>
        <xdr:cNvPr id="17614" name="Group 1"/>
        <xdr:cNvGrpSpPr>
          <a:grpSpLocks/>
        </xdr:cNvGrpSpPr>
      </xdr:nvGrpSpPr>
      <xdr:grpSpPr bwMode="auto">
        <a:xfrm>
          <a:off x="342900" y="161925"/>
          <a:ext cx="3086100" cy="942975"/>
          <a:chOff x="567" y="256"/>
          <a:chExt cx="5313" cy="1205"/>
        </a:xfrm>
      </xdr:grpSpPr>
      <xdr:pic>
        <xdr:nvPicPr>
          <xdr:cNvPr id="17615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67" y="256"/>
            <a:ext cx="4392" cy="801"/>
          </a:xfrm>
          <a:prstGeom prst="rect">
            <a:avLst/>
          </a:prstGeom>
          <a:noFill/>
          <a:ln w="9360">
            <a:noFill/>
            <a:miter lim="800000"/>
            <a:headEnd/>
            <a:tailEnd/>
          </a:ln>
        </xdr:spPr>
      </xdr:pic>
      <xdr:sp macro="" textlink="" fLocksText="0">
        <xdr:nvSpPr>
          <xdr:cNvPr id="4" name="Text Box 3"/>
          <xdr:cNvSpPr>
            <a:spLocks noChangeArrowheads="1"/>
          </xdr:cNvSpPr>
        </xdr:nvSpPr>
        <xdr:spPr bwMode="auto">
          <a:xfrm>
            <a:off x="1994" y="1230"/>
            <a:ext cx="623" cy="231"/>
          </a:xfrm>
          <a:prstGeom prst="rect">
            <a:avLst/>
          </a:prstGeom>
          <a:noFill/>
          <a:ln>
            <a:noFill/>
          </a:ln>
          <a:effectLst/>
        </xdr:spPr>
        <xdr:txBody>
          <a:bodyPr wrap="none" lIns="18360" tIns="23040" rIns="0" bIns="0" anchor="t">
            <a:spAutoFit/>
          </a:bodyPr>
          <a:lstStyle/>
          <a:p>
            <a:pPr algn="l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длина</a:t>
            </a:r>
          </a:p>
        </xdr:txBody>
      </xdr:sp>
      <xdr:sp macro="" textlink="" fLocksText="0">
        <xdr:nvSpPr>
          <xdr:cNvPr id="5" name="Text Box 4"/>
          <xdr:cNvSpPr>
            <a:spLocks noChangeArrowheads="1"/>
          </xdr:cNvSpPr>
        </xdr:nvSpPr>
        <xdr:spPr bwMode="auto">
          <a:xfrm>
            <a:off x="5093" y="670"/>
            <a:ext cx="787" cy="231"/>
          </a:xfrm>
          <a:prstGeom prst="rect">
            <a:avLst/>
          </a:prstGeom>
          <a:noFill/>
          <a:ln>
            <a:noFill/>
          </a:ln>
          <a:effectLst/>
        </xdr:spPr>
        <xdr:txBody>
          <a:bodyPr wrap="none" lIns="18360" tIns="23040" rIns="0" bIns="0" anchor="t">
            <a:spAutoFit/>
          </a:bodyPr>
          <a:lstStyle/>
          <a:p>
            <a:pPr algn="l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ширина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0</xdr:rowOff>
    </xdr:from>
    <xdr:to>
      <xdr:col>3</xdr:col>
      <xdr:colOff>457200</xdr:colOff>
      <xdr:row>5</xdr:row>
      <xdr:rowOff>95250</xdr:rowOff>
    </xdr:to>
    <xdr:grpSp>
      <xdr:nvGrpSpPr>
        <xdr:cNvPr id="14893" name="Group 1"/>
        <xdr:cNvGrpSpPr>
          <a:grpSpLocks/>
        </xdr:cNvGrpSpPr>
      </xdr:nvGrpSpPr>
      <xdr:grpSpPr bwMode="auto">
        <a:xfrm>
          <a:off x="342900" y="161925"/>
          <a:ext cx="3086100" cy="942975"/>
          <a:chOff x="567" y="256"/>
          <a:chExt cx="5313" cy="1205"/>
        </a:xfrm>
      </xdr:grpSpPr>
      <xdr:pic>
        <xdr:nvPicPr>
          <xdr:cNvPr id="14894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67" y="256"/>
            <a:ext cx="4392" cy="801"/>
          </a:xfrm>
          <a:prstGeom prst="rect">
            <a:avLst/>
          </a:prstGeom>
          <a:noFill/>
          <a:ln w="9360">
            <a:noFill/>
            <a:miter lim="800000"/>
            <a:headEnd/>
            <a:tailEnd/>
          </a:ln>
        </xdr:spPr>
      </xdr:pic>
      <xdr:sp macro="" textlink="" fLocksText="0">
        <xdr:nvSpPr>
          <xdr:cNvPr id="4" name="Text Box 3"/>
          <xdr:cNvSpPr>
            <a:spLocks noChangeArrowheads="1"/>
          </xdr:cNvSpPr>
        </xdr:nvSpPr>
        <xdr:spPr bwMode="auto">
          <a:xfrm>
            <a:off x="1994" y="1230"/>
            <a:ext cx="623" cy="231"/>
          </a:xfrm>
          <a:prstGeom prst="rect">
            <a:avLst/>
          </a:prstGeom>
          <a:noFill/>
          <a:ln>
            <a:noFill/>
          </a:ln>
          <a:effectLst/>
        </xdr:spPr>
        <xdr:txBody>
          <a:bodyPr wrap="none" lIns="18360" tIns="23040" rIns="0" bIns="0" anchor="t">
            <a:spAutoFit/>
          </a:bodyPr>
          <a:lstStyle/>
          <a:p>
            <a:pPr algn="l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длина</a:t>
            </a:r>
          </a:p>
        </xdr:txBody>
      </xdr:sp>
      <xdr:sp macro="" textlink="" fLocksText="0">
        <xdr:nvSpPr>
          <xdr:cNvPr id="5" name="Text Box 4"/>
          <xdr:cNvSpPr>
            <a:spLocks noChangeArrowheads="1"/>
          </xdr:cNvSpPr>
        </xdr:nvSpPr>
        <xdr:spPr bwMode="auto">
          <a:xfrm>
            <a:off x="5093" y="670"/>
            <a:ext cx="787" cy="231"/>
          </a:xfrm>
          <a:prstGeom prst="rect">
            <a:avLst/>
          </a:prstGeom>
          <a:noFill/>
          <a:ln>
            <a:noFill/>
          </a:ln>
          <a:effectLst/>
        </xdr:spPr>
        <xdr:txBody>
          <a:bodyPr wrap="none" lIns="18360" tIns="23040" rIns="0" bIns="0" anchor="t">
            <a:spAutoFit/>
          </a:bodyPr>
          <a:lstStyle/>
          <a:p>
            <a:pPr algn="l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ширина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0</xdr:rowOff>
    </xdr:from>
    <xdr:to>
      <xdr:col>3</xdr:col>
      <xdr:colOff>457200</xdr:colOff>
      <xdr:row>5</xdr:row>
      <xdr:rowOff>95250</xdr:rowOff>
    </xdr:to>
    <xdr:grpSp>
      <xdr:nvGrpSpPr>
        <xdr:cNvPr id="15892" name="Group 1"/>
        <xdr:cNvGrpSpPr>
          <a:grpSpLocks/>
        </xdr:cNvGrpSpPr>
      </xdr:nvGrpSpPr>
      <xdr:grpSpPr bwMode="auto">
        <a:xfrm>
          <a:off x="342900" y="161925"/>
          <a:ext cx="3086100" cy="942975"/>
          <a:chOff x="567" y="256"/>
          <a:chExt cx="5313" cy="1205"/>
        </a:xfrm>
      </xdr:grpSpPr>
      <xdr:pic>
        <xdr:nvPicPr>
          <xdr:cNvPr id="15893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67" y="256"/>
            <a:ext cx="4392" cy="801"/>
          </a:xfrm>
          <a:prstGeom prst="rect">
            <a:avLst/>
          </a:prstGeom>
          <a:noFill/>
          <a:ln w="9360">
            <a:noFill/>
            <a:miter lim="800000"/>
            <a:headEnd/>
            <a:tailEnd/>
          </a:ln>
        </xdr:spPr>
      </xdr:pic>
      <xdr:sp macro="" textlink="" fLocksText="0">
        <xdr:nvSpPr>
          <xdr:cNvPr id="4" name="Text Box 3"/>
          <xdr:cNvSpPr>
            <a:spLocks noChangeArrowheads="1"/>
          </xdr:cNvSpPr>
        </xdr:nvSpPr>
        <xdr:spPr bwMode="auto">
          <a:xfrm>
            <a:off x="1994" y="1230"/>
            <a:ext cx="623" cy="231"/>
          </a:xfrm>
          <a:prstGeom prst="rect">
            <a:avLst/>
          </a:prstGeom>
          <a:noFill/>
          <a:ln>
            <a:noFill/>
          </a:ln>
          <a:effectLst/>
        </xdr:spPr>
        <xdr:txBody>
          <a:bodyPr wrap="none" lIns="18360" tIns="23040" rIns="0" bIns="0" anchor="t">
            <a:spAutoFit/>
          </a:bodyPr>
          <a:lstStyle/>
          <a:p>
            <a:pPr algn="l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длина</a:t>
            </a:r>
          </a:p>
        </xdr:txBody>
      </xdr:sp>
      <xdr:sp macro="" textlink="" fLocksText="0">
        <xdr:nvSpPr>
          <xdr:cNvPr id="5" name="Text Box 4"/>
          <xdr:cNvSpPr>
            <a:spLocks noChangeArrowheads="1"/>
          </xdr:cNvSpPr>
        </xdr:nvSpPr>
        <xdr:spPr bwMode="auto">
          <a:xfrm>
            <a:off x="5093" y="670"/>
            <a:ext cx="787" cy="231"/>
          </a:xfrm>
          <a:prstGeom prst="rect">
            <a:avLst/>
          </a:prstGeom>
          <a:noFill/>
          <a:ln>
            <a:noFill/>
          </a:ln>
          <a:effectLst/>
        </xdr:spPr>
        <xdr:txBody>
          <a:bodyPr wrap="none" lIns="18360" tIns="23040" rIns="0" bIns="0" anchor="t">
            <a:spAutoFit/>
          </a:bodyPr>
          <a:lstStyle/>
          <a:p>
            <a:pPr algn="l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ширина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0</xdr:rowOff>
    </xdr:from>
    <xdr:to>
      <xdr:col>3</xdr:col>
      <xdr:colOff>457200</xdr:colOff>
      <xdr:row>5</xdr:row>
      <xdr:rowOff>133350</xdr:rowOff>
    </xdr:to>
    <xdr:grpSp>
      <xdr:nvGrpSpPr>
        <xdr:cNvPr id="20536" name="Group 1"/>
        <xdr:cNvGrpSpPr>
          <a:grpSpLocks/>
        </xdr:cNvGrpSpPr>
      </xdr:nvGrpSpPr>
      <xdr:grpSpPr bwMode="auto">
        <a:xfrm>
          <a:off x="342900" y="161925"/>
          <a:ext cx="3086100" cy="828675"/>
          <a:chOff x="567" y="256"/>
          <a:chExt cx="5313" cy="1279"/>
        </a:xfrm>
      </xdr:grpSpPr>
      <xdr:pic>
        <xdr:nvPicPr>
          <xdr:cNvPr id="20537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67" y="256"/>
            <a:ext cx="4392" cy="801"/>
          </a:xfrm>
          <a:prstGeom prst="rect">
            <a:avLst/>
          </a:prstGeom>
          <a:noFill/>
          <a:ln w="9360">
            <a:noFill/>
            <a:miter lim="800000"/>
            <a:headEnd/>
            <a:tailEnd/>
          </a:ln>
        </xdr:spPr>
      </xdr:pic>
      <xdr:sp macro="" textlink="" fLocksText="0">
        <xdr:nvSpPr>
          <xdr:cNvPr id="5123" name="Text Box 3"/>
          <xdr:cNvSpPr>
            <a:spLocks noChangeArrowheads="1"/>
          </xdr:cNvSpPr>
        </xdr:nvSpPr>
        <xdr:spPr bwMode="auto">
          <a:xfrm>
            <a:off x="1994" y="1256"/>
            <a:ext cx="623" cy="279"/>
          </a:xfrm>
          <a:prstGeom prst="rect">
            <a:avLst/>
          </a:prstGeom>
          <a:noFill/>
          <a:ln>
            <a:noFill/>
          </a:ln>
          <a:effectLst/>
        </xdr:spPr>
        <xdr:txBody>
          <a:bodyPr wrap="none" lIns="18360" tIns="23040" rIns="0" bIns="0" anchor="t">
            <a:spAutoFit/>
          </a:bodyPr>
          <a:lstStyle/>
          <a:p>
            <a:pPr algn="l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длина</a:t>
            </a:r>
          </a:p>
        </xdr:txBody>
      </xdr:sp>
      <xdr:sp macro="" textlink="" fLocksText="0">
        <xdr:nvSpPr>
          <xdr:cNvPr id="5124" name="Text Box 4"/>
          <xdr:cNvSpPr>
            <a:spLocks noChangeArrowheads="1"/>
          </xdr:cNvSpPr>
        </xdr:nvSpPr>
        <xdr:spPr bwMode="auto">
          <a:xfrm>
            <a:off x="5093" y="682"/>
            <a:ext cx="787" cy="279"/>
          </a:xfrm>
          <a:prstGeom prst="rect">
            <a:avLst/>
          </a:prstGeom>
          <a:noFill/>
          <a:ln>
            <a:noFill/>
          </a:ln>
          <a:effectLst/>
        </xdr:spPr>
        <xdr:txBody>
          <a:bodyPr wrap="none" lIns="18360" tIns="23040" rIns="0" bIns="0" anchor="t">
            <a:spAutoFit/>
          </a:bodyPr>
          <a:lstStyle/>
          <a:p>
            <a:pPr algn="l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ширина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179"/>
  <sheetViews>
    <sheetView zoomScaleNormal="100" workbookViewId="0">
      <selection activeCell="I12" sqref="I12"/>
    </sheetView>
  </sheetViews>
  <sheetFormatPr defaultColWidth="9.28515625" defaultRowHeight="12.75"/>
  <cols>
    <col min="1" max="1" width="7.140625" style="1" customWidth="1"/>
    <col min="2" max="2" width="24.140625" style="2" customWidth="1"/>
    <col min="3" max="3" width="13.28515625" style="3" customWidth="1"/>
    <col min="4" max="4" width="11.5703125" style="3" customWidth="1"/>
    <col min="5" max="5" width="12.7109375" style="3" customWidth="1"/>
    <col min="6" max="6" width="9.85546875" style="3" customWidth="1"/>
    <col min="7" max="8" width="9.28515625" style="3" customWidth="1"/>
    <col min="9" max="9" width="10.7109375" style="3" customWidth="1"/>
    <col min="10" max="10" width="10.85546875" style="4" customWidth="1"/>
    <col min="11" max="11" width="11.140625" style="4" customWidth="1"/>
    <col min="12" max="12" width="12.28515625" style="4" customWidth="1"/>
    <col min="13" max="13" width="20.85546875" style="5" customWidth="1"/>
    <col min="14" max="14" width="8.7109375" style="3" customWidth="1"/>
    <col min="15" max="15" width="4" style="3" hidden="1" customWidth="1"/>
    <col min="16" max="16" width="32.7109375" style="3" hidden="1" customWidth="1"/>
    <col min="17" max="17" width="8.5703125" style="3" hidden="1" customWidth="1"/>
    <col min="18" max="18" width="31" style="3" hidden="1" customWidth="1"/>
    <col min="19" max="19" width="9.140625" style="3" customWidth="1"/>
    <col min="20" max="16384" width="9.28515625" style="3"/>
  </cols>
  <sheetData>
    <row r="2" spans="1:18" ht="18">
      <c r="C2" s="6"/>
      <c r="D2" s="6"/>
      <c r="E2" s="163"/>
      <c r="F2" s="163"/>
      <c r="G2" s="163"/>
      <c r="H2" s="163"/>
      <c r="I2" s="163"/>
      <c r="J2" s="163"/>
      <c r="K2" s="163"/>
      <c r="L2" s="163"/>
      <c r="M2" s="7"/>
    </row>
    <row r="3" spans="1:18" ht="18">
      <c r="C3" s="6"/>
      <c r="D3" s="6"/>
      <c r="H3" s="8"/>
    </row>
    <row r="4" spans="1:18" ht="18">
      <c r="C4" s="6"/>
      <c r="D4" s="6"/>
      <c r="E4" s="6"/>
      <c r="F4" s="6"/>
      <c r="G4" s="6"/>
      <c r="H4" s="6"/>
      <c r="I4" s="6"/>
    </row>
    <row r="5" spans="1:18">
      <c r="C5" s="9"/>
      <c r="D5" s="9"/>
      <c r="E5" s="9"/>
      <c r="F5" s="10"/>
      <c r="G5" s="11"/>
      <c r="H5" s="12"/>
      <c r="I5" s="13"/>
      <c r="J5" s="14"/>
      <c r="K5" s="15"/>
    </row>
    <row r="6" spans="1:18" ht="23.25">
      <c r="C6" s="16" t="s">
        <v>0</v>
      </c>
      <c r="D6" s="164"/>
      <c r="E6" s="164"/>
      <c r="F6" s="164"/>
      <c r="G6" s="17"/>
      <c r="J6" s="18"/>
      <c r="K6" s="15"/>
      <c r="M6" s="19"/>
    </row>
    <row r="7" spans="1:18">
      <c r="C7" s="59"/>
      <c r="D7" s="59"/>
      <c r="E7" s="59"/>
      <c r="F7" s="59"/>
    </row>
    <row r="8" spans="1:18" ht="23.25" customHeight="1">
      <c r="A8" s="165" t="s">
        <v>1</v>
      </c>
      <c r="B8" s="165"/>
      <c r="C8" s="166"/>
      <c r="D8" s="166"/>
      <c r="E8" s="166"/>
      <c r="F8" s="166"/>
      <c r="G8" s="20" t="s">
        <v>3</v>
      </c>
      <c r="H8" s="20" t="s">
        <v>20</v>
      </c>
      <c r="J8" s="163" t="s">
        <v>5</v>
      </c>
      <c r="K8" s="163"/>
      <c r="L8" s="163"/>
      <c r="M8" s="114" t="s">
        <v>6</v>
      </c>
    </row>
    <row r="9" spans="1:18" ht="13.5" customHeight="1"/>
    <row r="10" spans="1:18" s="29" customFormat="1" ht="55.5" customHeight="1" thickBot="1">
      <c r="A10" s="21" t="s">
        <v>0</v>
      </c>
      <c r="B10" s="22" t="s">
        <v>7</v>
      </c>
      <c r="C10" s="23" t="s">
        <v>8</v>
      </c>
      <c r="D10" s="23" t="s">
        <v>9</v>
      </c>
      <c r="E10" s="24" t="s">
        <v>10</v>
      </c>
      <c r="F10" s="25" t="s">
        <v>298</v>
      </c>
      <c r="G10" s="26" t="s">
        <v>299</v>
      </c>
      <c r="H10" s="25" t="s">
        <v>300</v>
      </c>
      <c r="I10" s="27" t="s">
        <v>301</v>
      </c>
      <c r="J10" s="28" t="s">
        <v>11</v>
      </c>
      <c r="K10" s="28" t="s">
        <v>12</v>
      </c>
      <c r="L10" s="28" t="s">
        <v>13</v>
      </c>
      <c r="M10" s="103" t="s">
        <v>14</v>
      </c>
      <c r="P10" s="30" t="s">
        <v>15</v>
      </c>
    </row>
    <row r="11" spans="1:18" s="33" customFormat="1" ht="24.95" customHeight="1">
      <c r="A11" s="88"/>
      <c r="B11" s="88"/>
      <c r="C11" s="88"/>
      <c r="D11" s="88"/>
      <c r="E11" s="88"/>
      <c r="F11" s="92"/>
      <c r="G11" s="93"/>
      <c r="H11" s="93"/>
      <c r="I11" s="94"/>
      <c r="J11" s="104">
        <f t="shared" ref="J11:J89" si="0">C11*0.001*D11*0.001*E11</f>
        <v>0</v>
      </c>
      <c r="K11" s="105">
        <f t="shared" ref="K11:K89" si="1">(C11*0.001*F11+D11*0.001*H11)*E11</f>
        <v>0</v>
      </c>
      <c r="L11" s="105">
        <f t="shared" ref="L11:L89" si="2">(C11*0.001*G11+D11*0.001*I11)*E11</f>
        <v>0</v>
      </c>
      <c r="M11" s="108"/>
      <c r="O11" s="33">
        <v>80</v>
      </c>
      <c r="P11" s="34" t="s">
        <v>16</v>
      </c>
      <c r="Q11" s="33" t="s">
        <v>17</v>
      </c>
    </row>
    <row r="12" spans="1:18" s="33" customFormat="1" ht="24.95" customHeight="1">
      <c r="A12" s="88"/>
      <c r="B12" s="88"/>
      <c r="C12" s="88"/>
      <c r="D12" s="88"/>
      <c r="E12" s="88"/>
      <c r="F12" s="95"/>
      <c r="G12" s="31"/>
      <c r="H12" s="31"/>
      <c r="I12" s="96"/>
      <c r="J12" s="107">
        <f t="shared" si="0"/>
        <v>0</v>
      </c>
      <c r="K12" s="32">
        <f t="shared" si="1"/>
        <v>0</v>
      </c>
      <c r="L12" s="32">
        <f t="shared" si="2"/>
        <v>0</v>
      </c>
      <c r="M12" s="108"/>
      <c r="O12" s="33">
        <v>100</v>
      </c>
      <c r="P12" s="34" t="s">
        <v>19</v>
      </c>
      <c r="Q12" s="33" t="s">
        <v>20</v>
      </c>
      <c r="R12" s="35"/>
    </row>
    <row r="13" spans="1:18" s="33" customFormat="1" ht="24.95" customHeight="1">
      <c r="A13" s="88"/>
      <c r="B13" s="88"/>
      <c r="C13" s="88"/>
      <c r="D13" s="88"/>
      <c r="E13" s="88"/>
      <c r="F13" s="95"/>
      <c r="G13" s="31"/>
      <c r="H13" s="31"/>
      <c r="I13" s="96"/>
      <c r="J13" s="107">
        <f t="shared" si="0"/>
        <v>0</v>
      </c>
      <c r="K13" s="32">
        <f t="shared" si="1"/>
        <v>0</v>
      </c>
      <c r="L13" s="32">
        <f t="shared" si="2"/>
        <v>0</v>
      </c>
      <c r="M13" s="108"/>
      <c r="P13" s="34" t="s">
        <v>21</v>
      </c>
      <c r="Q13" s="33" t="s">
        <v>22</v>
      </c>
      <c r="R13" s="36" t="s">
        <v>23</v>
      </c>
    </row>
    <row r="14" spans="1:18" s="33" customFormat="1" ht="24.95" customHeight="1">
      <c r="A14" s="88"/>
      <c r="B14" s="88"/>
      <c r="C14" s="88"/>
      <c r="D14" s="88"/>
      <c r="E14" s="88"/>
      <c r="F14" s="95"/>
      <c r="G14" s="31"/>
      <c r="H14" s="31"/>
      <c r="I14" s="96"/>
      <c r="J14" s="107">
        <f t="shared" si="0"/>
        <v>0</v>
      </c>
      <c r="K14" s="32">
        <f t="shared" si="1"/>
        <v>0</v>
      </c>
      <c r="L14" s="32">
        <f t="shared" si="2"/>
        <v>0</v>
      </c>
      <c r="M14" s="108"/>
      <c r="P14" s="34"/>
      <c r="R14" s="36"/>
    </row>
    <row r="15" spans="1:18" s="33" customFormat="1" ht="24.95" customHeight="1">
      <c r="A15" s="88"/>
      <c r="B15" s="88"/>
      <c r="C15" s="88"/>
      <c r="D15" s="88"/>
      <c r="E15" s="88"/>
      <c r="F15" s="95"/>
      <c r="G15" s="31"/>
      <c r="H15" s="31"/>
      <c r="I15" s="96"/>
      <c r="J15" s="107">
        <f t="shared" si="0"/>
        <v>0</v>
      </c>
      <c r="K15" s="32">
        <f t="shared" si="1"/>
        <v>0</v>
      </c>
      <c r="L15" s="32">
        <f t="shared" si="2"/>
        <v>0</v>
      </c>
      <c r="M15" s="108"/>
      <c r="P15" s="34"/>
      <c r="R15" s="36"/>
    </row>
    <row r="16" spans="1:18" s="33" customFormat="1" ht="24.95" customHeight="1">
      <c r="A16" s="86"/>
      <c r="B16" s="88"/>
      <c r="C16" s="90"/>
      <c r="D16" s="86"/>
      <c r="E16" s="86"/>
      <c r="F16" s="95"/>
      <c r="G16" s="31"/>
      <c r="H16" s="31"/>
      <c r="I16" s="96"/>
      <c r="J16" s="107">
        <f t="shared" si="0"/>
        <v>0</v>
      </c>
      <c r="K16" s="32">
        <f t="shared" si="1"/>
        <v>0</v>
      </c>
      <c r="L16" s="32">
        <f t="shared" si="2"/>
        <v>0</v>
      </c>
      <c r="M16" s="108"/>
      <c r="P16" s="34"/>
      <c r="R16" s="36"/>
    </row>
    <row r="17" spans="1:18" s="33" customFormat="1" ht="24.95" customHeight="1">
      <c r="A17" s="86"/>
      <c r="B17" s="88"/>
      <c r="C17" s="90"/>
      <c r="D17" s="86"/>
      <c r="E17" s="86"/>
      <c r="F17" s="95"/>
      <c r="G17" s="31"/>
      <c r="H17" s="31"/>
      <c r="I17" s="96"/>
      <c r="J17" s="107">
        <f t="shared" si="0"/>
        <v>0</v>
      </c>
      <c r="K17" s="32">
        <f t="shared" si="1"/>
        <v>0</v>
      </c>
      <c r="L17" s="32">
        <f t="shared" si="2"/>
        <v>0</v>
      </c>
      <c r="M17" s="108"/>
      <c r="P17" s="34"/>
      <c r="R17" s="36"/>
    </row>
    <row r="18" spans="1:18" s="33" customFormat="1" ht="24.95" customHeight="1">
      <c r="A18" s="86"/>
      <c r="B18" s="88"/>
      <c r="C18" s="90"/>
      <c r="D18" s="86"/>
      <c r="E18" s="86"/>
      <c r="F18" s="95"/>
      <c r="G18" s="31"/>
      <c r="H18" s="31"/>
      <c r="I18" s="96"/>
      <c r="J18" s="107">
        <f t="shared" si="0"/>
        <v>0</v>
      </c>
      <c r="K18" s="32">
        <f t="shared" si="1"/>
        <v>0</v>
      </c>
      <c r="L18" s="32">
        <f t="shared" si="2"/>
        <v>0</v>
      </c>
      <c r="M18" s="108"/>
      <c r="P18" s="34"/>
      <c r="R18" s="36"/>
    </row>
    <row r="19" spans="1:18" s="33" customFormat="1" ht="24.95" customHeight="1">
      <c r="A19" s="86"/>
      <c r="B19" s="88"/>
      <c r="C19" s="90"/>
      <c r="D19" s="86"/>
      <c r="E19" s="86"/>
      <c r="F19" s="95"/>
      <c r="G19" s="31"/>
      <c r="H19" s="31"/>
      <c r="I19" s="96"/>
      <c r="J19" s="107">
        <f t="shared" si="0"/>
        <v>0</v>
      </c>
      <c r="K19" s="32">
        <f t="shared" si="1"/>
        <v>0</v>
      </c>
      <c r="L19" s="32">
        <f t="shared" si="2"/>
        <v>0</v>
      </c>
      <c r="M19" s="108"/>
      <c r="P19" s="34"/>
      <c r="R19" s="36"/>
    </row>
    <row r="20" spans="1:18" s="33" customFormat="1" ht="24.95" customHeight="1">
      <c r="A20" s="86"/>
      <c r="B20" s="88"/>
      <c r="C20" s="90"/>
      <c r="D20" s="86"/>
      <c r="E20" s="86"/>
      <c r="F20" s="95"/>
      <c r="G20" s="31"/>
      <c r="H20" s="31"/>
      <c r="I20" s="96"/>
      <c r="J20" s="107">
        <f t="shared" si="0"/>
        <v>0</v>
      </c>
      <c r="K20" s="32">
        <f t="shared" si="1"/>
        <v>0</v>
      </c>
      <c r="L20" s="32">
        <f t="shared" si="2"/>
        <v>0</v>
      </c>
      <c r="M20" s="108"/>
      <c r="P20" s="34"/>
      <c r="R20" s="36"/>
    </row>
    <row r="21" spans="1:18" s="33" customFormat="1" ht="24.95" customHeight="1">
      <c r="A21" s="86"/>
      <c r="B21" s="88"/>
      <c r="C21" s="90"/>
      <c r="D21" s="86"/>
      <c r="E21" s="86"/>
      <c r="F21" s="95"/>
      <c r="G21" s="31"/>
      <c r="H21" s="31"/>
      <c r="I21" s="96"/>
      <c r="J21" s="107">
        <f t="shared" si="0"/>
        <v>0</v>
      </c>
      <c r="K21" s="32">
        <f t="shared" si="1"/>
        <v>0</v>
      </c>
      <c r="L21" s="32">
        <f t="shared" si="2"/>
        <v>0</v>
      </c>
      <c r="M21" s="108"/>
      <c r="P21" s="34"/>
      <c r="R21" s="36"/>
    </row>
    <row r="22" spans="1:18" s="33" customFormat="1" ht="24.95" customHeight="1">
      <c r="A22" s="86"/>
      <c r="B22" s="88"/>
      <c r="C22" s="90"/>
      <c r="D22" s="86"/>
      <c r="E22" s="86"/>
      <c r="F22" s="95"/>
      <c r="G22" s="31"/>
      <c r="H22" s="31"/>
      <c r="I22" s="96"/>
      <c r="J22" s="107">
        <f t="shared" si="0"/>
        <v>0</v>
      </c>
      <c r="K22" s="32">
        <f t="shared" si="1"/>
        <v>0</v>
      </c>
      <c r="L22" s="32">
        <f t="shared" si="2"/>
        <v>0</v>
      </c>
      <c r="M22" s="108"/>
      <c r="P22" s="34"/>
      <c r="R22" s="36"/>
    </row>
    <row r="23" spans="1:18" s="33" customFormat="1" ht="24.95" customHeight="1">
      <c r="A23" s="86"/>
      <c r="B23" s="88"/>
      <c r="C23" s="90"/>
      <c r="D23" s="86"/>
      <c r="E23" s="86"/>
      <c r="F23" s="95"/>
      <c r="G23" s="31"/>
      <c r="H23" s="31"/>
      <c r="I23" s="96"/>
      <c r="J23" s="107">
        <f t="shared" si="0"/>
        <v>0</v>
      </c>
      <c r="K23" s="32">
        <f t="shared" si="1"/>
        <v>0</v>
      </c>
      <c r="L23" s="32">
        <f t="shared" si="2"/>
        <v>0</v>
      </c>
      <c r="M23" s="108"/>
      <c r="P23" s="34"/>
      <c r="R23" s="36"/>
    </row>
    <row r="24" spans="1:18" s="33" customFormat="1" ht="24.95" customHeight="1">
      <c r="A24" s="86"/>
      <c r="B24" s="88"/>
      <c r="C24" s="90"/>
      <c r="D24" s="86"/>
      <c r="E24" s="86"/>
      <c r="F24" s="95"/>
      <c r="G24" s="31"/>
      <c r="H24" s="31"/>
      <c r="I24" s="96"/>
      <c r="J24" s="107">
        <f t="shared" si="0"/>
        <v>0</v>
      </c>
      <c r="K24" s="32">
        <f t="shared" si="1"/>
        <v>0</v>
      </c>
      <c r="L24" s="32">
        <f t="shared" si="2"/>
        <v>0</v>
      </c>
      <c r="M24" s="108"/>
      <c r="P24" s="34"/>
      <c r="R24" s="36"/>
    </row>
    <row r="25" spans="1:18" s="33" customFormat="1" ht="24.95" customHeight="1">
      <c r="A25" s="86"/>
      <c r="B25" s="88"/>
      <c r="C25" s="90"/>
      <c r="D25" s="86"/>
      <c r="E25" s="86"/>
      <c r="F25" s="95"/>
      <c r="G25" s="31"/>
      <c r="H25" s="31"/>
      <c r="I25" s="96"/>
      <c r="J25" s="107">
        <f>C25*0.001*D25*0.001*E25</f>
        <v>0</v>
      </c>
      <c r="K25" s="32">
        <f>(C25*0.001*F25+D25*0.001*H25)*E25</f>
        <v>0</v>
      </c>
      <c r="L25" s="32">
        <f>(C25*0.001*G25+D25*0.001*I25)*E25</f>
        <v>0</v>
      </c>
      <c r="M25" s="108"/>
      <c r="P25" s="34"/>
      <c r="R25" s="36"/>
    </row>
    <row r="26" spans="1:18" s="33" customFormat="1" ht="24.95" customHeight="1">
      <c r="A26" s="86"/>
      <c r="B26" s="88"/>
      <c r="C26" s="90"/>
      <c r="D26" s="86"/>
      <c r="E26" s="86"/>
      <c r="F26" s="95"/>
      <c r="G26" s="31"/>
      <c r="H26" s="31"/>
      <c r="I26" s="96"/>
      <c r="J26" s="107">
        <f>C26*0.001*D26*0.001*E26</f>
        <v>0</v>
      </c>
      <c r="K26" s="32">
        <f>(C26*0.001*F26+D26*0.001*H26)*E26</f>
        <v>0</v>
      </c>
      <c r="L26" s="32">
        <f>(C26*0.001*G26+D26*0.001*I26)*E26</f>
        <v>0</v>
      </c>
      <c r="M26" s="108"/>
      <c r="P26" s="34"/>
      <c r="R26" s="36"/>
    </row>
    <row r="27" spans="1:18" s="33" customFormat="1" ht="24.95" customHeight="1">
      <c r="A27" s="86"/>
      <c r="B27" s="88"/>
      <c r="C27" s="90"/>
      <c r="D27" s="86"/>
      <c r="E27" s="86"/>
      <c r="F27" s="95"/>
      <c r="G27" s="31"/>
      <c r="H27" s="31"/>
      <c r="I27" s="96"/>
      <c r="J27" s="107">
        <f t="shared" ref="J27:J60" si="3">C27*0.001*D27*0.001*E27</f>
        <v>0</v>
      </c>
      <c r="K27" s="32">
        <f t="shared" ref="K27:K60" si="4">(C27*0.001*F27+D27*0.001*H27)*E27</f>
        <v>0</v>
      </c>
      <c r="L27" s="32">
        <f t="shared" ref="L27:L60" si="5">(C27*0.001*G27+D27*0.001*I27)*E27</f>
        <v>0</v>
      </c>
      <c r="M27" s="108"/>
      <c r="P27" s="34"/>
      <c r="R27" s="36"/>
    </row>
    <row r="28" spans="1:18" s="33" customFormat="1" ht="24.95" customHeight="1">
      <c r="A28" s="86"/>
      <c r="B28" s="88"/>
      <c r="C28" s="90"/>
      <c r="D28" s="86"/>
      <c r="E28" s="86"/>
      <c r="F28" s="95"/>
      <c r="G28" s="31"/>
      <c r="H28" s="31"/>
      <c r="I28" s="96"/>
      <c r="J28" s="107">
        <f t="shared" si="3"/>
        <v>0</v>
      </c>
      <c r="K28" s="32">
        <f t="shared" si="4"/>
        <v>0</v>
      </c>
      <c r="L28" s="32">
        <f t="shared" si="5"/>
        <v>0</v>
      </c>
      <c r="M28" s="108"/>
      <c r="P28" s="34"/>
      <c r="R28" s="36"/>
    </row>
    <row r="29" spans="1:18" s="33" customFormat="1" ht="24.95" customHeight="1">
      <c r="A29" s="86"/>
      <c r="B29" s="88"/>
      <c r="C29" s="90"/>
      <c r="D29" s="86"/>
      <c r="E29" s="86"/>
      <c r="F29" s="95"/>
      <c r="G29" s="31"/>
      <c r="H29" s="31"/>
      <c r="I29" s="96"/>
      <c r="J29" s="107">
        <f t="shared" si="3"/>
        <v>0</v>
      </c>
      <c r="K29" s="32">
        <f t="shared" si="4"/>
        <v>0</v>
      </c>
      <c r="L29" s="32">
        <f t="shared" si="5"/>
        <v>0</v>
      </c>
      <c r="M29" s="108"/>
      <c r="P29" s="34"/>
      <c r="R29" s="36"/>
    </row>
    <row r="30" spans="1:18" s="33" customFormat="1" ht="24.95" customHeight="1">
      <c r="A30" s="86"/>
      <c r="B30" s="88"/>
      <c r="C30" s="90"/>
      <c r="D30" s="86"/>
      <c r="E30" s="86"/>
      <c r="F30" s="95"/>
      <c r="G30" s="31"/>
      <c r="H30" s="31"/>
      <c r="I30" s="96"/>
      <c r="J30" s="107">
        <f t="shared" si="3"/>
        <v>0</v>
      </c>
      <c r="K30" s="32">
        <f t="shared" si="4"/>
        <v>0</v>
      </c>
      <c r="L30" s="32">
        <f t="shared" si="5"/>
        <v>0</v>
      </c>
      <c r="M30" s="108"/>
      <c r="P30" s="34"/>
      <c r="R30" s="36"/>
    </row>
    <row r="31" spans="1:18" s="33" customFormat="1" ht="24.95" customHeight="1">
      <c r="A31" s="86"/>
      <c r="B31" s="88"/>
      <c r="C31" s="90"/>
      <c r="D31" s="86"/>
      <c r="E31" s="86"/>
      <c r="F31" s="95"/>
      <c r="G31" s="31"/>
      <c r="H31" s="31"/>
      <c r="I31" s="96"/>
      <c r="J31" s="107">
        <f t="shared" si="3"/>
        <v>0</v>
      </c>
      <c r="K31" s="32">
        <f t="shared" si="4"/>
        <v>0</v>
      </c>
      <c r="L31" s="32">
        <f t="shared" si="5"/>
        <v>0</v>
      </c>
      <c r="M31" s="108"/>
      <c r="P31" s="34"/>
      <c r="R31" s="36"/>
    </row>
    <row r="32" spans="1:18" s="33" customFormat="1" ht="24.95" customHeight="1">
      <c r="A32" s="86"/>
      <c r="B32" s="88"/>
      <c r="C32" s="90"/>
      <c r="D32" s="86"/>
      <c r="E32" s="86"/>
      <c r="F32" s="95"/>
      <c r="G32" s="31"/>
      <c r="H32" s="31"/>
      <c r="I32" s="96"/>
      <c r="J32" s="107">
        <f t="shared" si="3"/>
        <v>0</v>
      </c>
      <c r="K32" s="32">
        <f t="shared" si="4"/>
        <v>0</v>
      </c>
      <c r="L32" s="32">
        <f t="shared" si="5"/>
        <v>0</v>
      </c>
      <c r="M32" s="108"/>
      <c r="P32" s="34"/>
      <c r="R32" s="36"/>
    </row>
    <row r="33" spans="1:18" s="33" customFormat="1" ht="24.95" customHeight="1">
      <c r="A33" s="86"/>
      <c r="B33" s="88"/>
      <c r="C33" s="90"/>
      <c r="D33" s="86"/>
      <c r="E33" s="86"/>
      <c r="F33" s="95"/>
      <c r="G33" s="31"/>
      <c r="H33" s="31"/>
      <c r="I33" s="96"/>
      <c r="J33" s="107">
        <f t="shared" si="3"/>
        <v>0</v>
      </c>
      <c r="K33" s="32">
        <f t="shared" si="4"/>
        <v>0</v>
      </c>
      <c r="L33" s="32">
        <f t="shared" si="5"/>
        <v>0</v>
      </c>
      <c r="M33" s="108"/>
      <c r="P33" s="34"/>
      <c r="R33" s="36"/>
    </row>
    <row r="34" spans="1:18" s="33" customFormat="1" ht="24.95" customHeight="1">
      <c r="A34" s="86"/>
      <c r="B34" s="88"/>
      <c r="C34" s="90"/>
      <c r="D34" s="86"/>
      <c r="E34" s="86"/>
      <c r="F34" s="95"/>
      <c r="G34" s="31"/>
      <c r="H34" s="31"/>
      <c r="I34" s="96"/>
      <c r="J34" s="107">
        <f t="shared" si="3"/>
        <v>0</v>
      </c>
      <c r="K34" s="32">
        <f t="shared" si="4"/>
        <v>0</v>
      </c>
      <c r="L34" s="32">
        <f t="shared" si="5"/>
        <v>0</v>
      </c>
      <c r="M34" s="108"/>
      <c r="P34" s="34"/>
      <c r="R34" s="36"/>
    </row>
    <row r="35" spans="1:18" s="33" customFormat="1" ht="24.95" customHeight="1">
      <c r="A35" s="86"/>
      <c r="B35" s="88"/>
      <c r="C35" s="90"/>
      <c r="D35" s="86"/>
      <c r="E35" s="86"/>
      <c r="F35" s="95"/>
      <c r="G35" s="31"/>
      <c r="H35" s="31"/>
      <c r="I35" s="96"/>
      <c r="J35" s="107">
        <f t="shared" si="3"/>
        <v>0</v>
      </c>
      <c r="K35" s="32">
        <f t="shared" si="4"/>
        <v>0</v>
      </c>
      <c r="L35" s="32">
        <f t="shared" si="5"/>
        <v>0</v>
      </c>
      <c r="M35" s="108"/>
      <c r="P35" s="34"/>
      <c r="R35" s="36"/>
    </row>
    <row r="36" spans="1:18" s="33" customFormat="1" ht="24.95" customHeight="1">
      <c r="A36" s="86"/>
      <c r="B36" s="88"/>
      <c r="C36" s="90"/>
      <c r="D36" s="86"/>
      <c r="E36" s="86"/>
      <c r="F36" s="95"/>
      <c r="G36" s="31"/>
      <c r="H36" s="31"/>
      <c r="I36" s="96"/>
      <c r="J36" s="107">
        <f t="shared" si="3"/>
        <v>0</v>
      </c>
      <c r="K36" s="32">
        <f t="shared" si="4"/>
        <v>0</v>
      </c>
      <c r="L36" s="32">
        <f t="shared" si="5"/>
        <v>0</v>
      </c>
      <c r="M36" s="108"/>
      <c r="P36" s="34"/>
      <c r="R36" s="36"/>
    </row>
    <row r="37" spans="1:18" s="33" customFormat="1" ht="24.95" customHeight="1">
      <c r="A37" s="86"/>
      <c r="B37" s="88"/>
      <c r="C37" s="90"/>
      <c r="D37" s="86"/>
      <c r="E37" s="86"/>
      <c r="F37" s="95"/>
      <c r="G37" s="31"/>
      <c r="H37" s="31"/>
      <c r="I37" s="96"/>
      <c r="J37" s="107">
        <f t="shared" si="3"/>
        <v>0</v>
      </c>
      <c r="K37" s="32">
        <f t="shared" si="4"/>
        <v>0</v>
      </c>
      <c r="L37" s="32">
        <f t="shared" si="5"/>
        <v>0</v>
      </c>
      <c r="M37" s="108"/>
      <c r="P37" s="34"/>
      <c r="R37" s="36"/>
    </row>
    <row r="38" spans="1:18" s="33" customFormat="1" ht="24.95" customHeight="1">
      <c r="A38" s="86"/>
      <c r="B38" s="88"/>
      <c r="C38" s="90"/>
      <c r="D38" s="86"/>
      <c r="E38" s="86"/>
      <c r="F38" s="95"/>
      <c r="G38" s="31"/>
      <c r="H38" s="31"/>
      <c r="I38" s="96"/>
      <c r="J38" s="107">
        <f t="shared" si="3"/>
        <v>0</v>
      </c>
      <c r="K38" s="32">
        <f t="shared" si="4"/>
        <v>0</v>
      </c>
      <c r="L38" s="32">
        <f t="shared" si="5"/>
        <v>0</v>
      </c>
      <c r="M38" s="108"/>
      <c r="P38" s="34"/>
      <c r="R38" s="36"/>
    </row>
    <row r="39" spans="1:18" s="33" customFormat="1" ht="24.95" customHeight="1">
      <c r="A39" s="86"/>
      <c r="B39" s="88"/>
      <c r="C39" s="90"/>
      <c r="D39" s="86"/>
      <c r="E39" s="86"/>
      <c r="F39" s="95"/>
      <c r="G39" s="31"/>
      <c r="H39" s="31"/>
      <c r="I39" s="96"/>
      <c r="J39" s="107">
        <f t="shared" si="3"/>
        <v>0</v>
      </c>
      <c r="K39" s="32">
        <f t="shared" si="4"/>
        <v>0</v>
      </c>
      <c r="L39" s="32">
        <f t="shared" si="5"/>
        <v>0</v>
      </c>
      <c r="M39" s="108"/>
      <c r="P39" s="34"/>
      <c r="R39" s="36"/>
    </row>
    <row r="40" spans="1:18" s="33" customFormat="1" ht="24.95" customHeight="1">
      <c r="A40" s="86"/>
      <c r="B40" s="88"/>
      <c r="C40" s="90"/>
      <c r="D40" s="86"/>
      <c r="E40" s="86"/>
      <c r="F40" s="95"/>
      <c r="G40" s="31"/>
      <c r="H40" s="31"/>
      <c r="I40" s="96"/>
      <c r="J40" s="107">
        <f t="shared" si="3"/>
        <v>0</v>
      </c>
      <c r="K40" s="32">
        <f t="shared" si="4"/>
        <v>0</v>
      </c>
      <c r="L40" s="32">
        <f t="shared" si="5"/>
        <v>0</v>
      </c>
      <c r="M40" s="108"/>
      <c r="P40" s="34"/>
      <c r="R40" s="36"/>
    </row>
    <row r="41" spans="1:18" s="33" customFormat="1" ht="24.95" customHeight="1">
      <c r="A41" s="86"/>
      <c r="B41" s="88"/>
      <c r="C41" s="90"/>
      <c r="D41" s="86"/>
      <c r="E41" s="86"/>
      <c r="F41" s="95"/>
      <c r="G41" s="31"/>
      <c r="H41" s="31"/>
      <c r="I41" s="96"/>
      <c r="J41" s="107">
        <f t="shared" si="3"/>
        <v>0</v>
      </c>
      <c r="K41" s="32">
        <f t="shared" si="4"/>
        <v>0</v>
      </c>
      <c r="L41" s="32">
        <f t="shared" si="5"/>
        <v>0</v>
      </c>
      <c r="M41" s="108"/>
      <c r="P41" s="34"/>
      <c r="R41" s="36"/>
    </row>
    <row r="42" spans="1:18" s="33" customFormat="1" ht="24.95" customHeight="1">
      <c r="A42" s="86"/>
      <c r="B42" s="88"/>
      <c r="C42" s="90"/>
      <c r="D42" s="86"/>
      <c r="E42" s="86"/>
      <c r="F42" s="95"/>
      <c r="G42" s="31"/>
      <c r="H42" s="31"/>
      <c r="I42" s="96"/>
      <c r="J42" s="107">
        <f t="shared" si="3"/>
        <v>0</v>
      </c>
      <c r="K42" s="32">
        <f t="shared" si="4"/>
        <v>0</v>
      </c>
      <c r="L42" s="32">
        <f t="shared" si="5"/>
        <v>0</v>
      </c>
      <c r="M42" s="108"/>
      <c r="P42" s="34"/>
      <c r="R42" s="36"/>
    </row>
    <row r="43" spans="1:18" s="33" customFormat="1" ht="24.95" customHeight="1">
      <c r="A43" s="86"/>
      <c r="B43" s="88"/>
      <c r="C43" s="90"/>
      <c r="D43" s="86"/>
      <c r="E43" s="86"/>
      <c r="F43" s="95"/>
      <c r="G43" s="31"/>
      <c r="H43" s="31"/>
      <c r="I43" s="96"/>
      <c r="J43" s="107">
        <f t="shared" si="3"/>
        <v>0</v>
      </c>
      <c r="K43" s="32">
        <f t="shared" si="4"/>
        <v>0</v>
      </c>
      <c r="L43" s="32">
        <f t="shared" si="5"/>
        <v>0</v>
      </c>
      <c r="M43" s="108"/>
      <c r="P43" s="34"/>
      <c r="R43" s="36"/>
    </row>
    <row r="44" spans="1:18" s="33" customFormat="1" ht="24.95" customHeight="1">
      <c r="A44" s="86"/>
      <c r="B44" s="88"/>
      <c r="C44" s="90"/>
      <c r="D44" s="86"/>
      <c r="E44" s="86"/>
      <c r="F44" s="95"/>
      <c r="G44" s="31"/>
      <c r="H44" s="31"/>
      <c r="I44" s="96"/>
      <c r="J44" s="107">
        <f t="shared" si="3"/>
        <v>0</v>
      </c>
      <c r="K44" s="32">
        <f t="shared" si="4"/>
        <v>0</v>
      </c>
      <c r="L44" s="32">
        <f t="shared" si="5"/>
        <v>0</v>
      </c>
      <c r="M44" s="108"/>
      <c r="P44" s="34"/>
      <c r="R44" s="36"/>
    </row>
    <row r="45" spans="1:18" s="33" customFormat="1" ht="24.95" customHeight="1">
      <c r="A45" s="86"/>
      <c r="B45" s="88"/>
      <c r="C45" s="90"/>
      <c r="D45" s="86"/>
      <c r="E45" s="86"/>
      <c r="F45" s="95"/>
      <c r="G45" s="31"/>
      <c r="H45" s="31"/>
      <c r="I45" s="96"/>
      <c r="J45" s="107">
        <f t="shared" si="3"/>
        <v>0</v>
      </c>
      <c r="K45" s="32">
        <f t="shared" si="4"/>
        <v>0</v>
      </c>
      <c r="L45" s="32">
        <f t="shared" si="5"/>
        <v>0</v>
      </c>
      <c r="M45" s="108"/>
      <c r="P45" s="34"/>
      <c r="R45" s="36"/>
    </row>
    <row r="46" spans="1:18" s="33" customFormat="1" ht="24.95" customHeight="1">
      <c r="A46" s="86"/>
      <c r="B46" s="88"/>
      <c r="C46" s="90"/>
      <c r="D46" s="86"/>
      <c r="E46" s="86"/>
      <c r="F46" s="95"/>
      <c r="G46" s="31"/>
      <c r="H46" s="31"/>
      <c r="I46" s="96"/>
      <c r="J46" s="107">
        <f t="shared" si="3"/>
        <v>0</v>
      </c>
      <c r="K46" s="32">
        <f t="shared" si="4"/>
        <v>0</v>
      </c>
      <c r="L46" s="32">
        <f t="shared" si="5"/>
        <v>0</v>
      </c>
      <c r="M46" s="108"/>
      <c r="P46" s="34"/>
      <c r="R46" s="36"/>
    </row>
    <row r="47" spans="1:18" s="33" customFormat="1" ht="24.95" customHeight="1">
      <c r="A47" s="86"/>
      <c r="B47" s="88"/>
      <c r="C47" s="90"/>
      <c r="D47" s="86"/>
      <c r="E47" s="86"/>
      <c r="F47" s="95"/>
      <c r="G47" s="31"/>
      <c r="H47" s="31"/>
      <c r="I47" s="96"/>
      <c r="J47" s="107">
        <f t="shared" si="3"/>
        <v>0</v>
      </c>
      <c r="K47" s="32">
        <f t="shared" si="4"/>
        <v>0</v>
      </c>
      <c r="L47" s="32">
        <f t="shared" si="5"/>
        <v>0</v>
      </c>
      <c r="M47" s="108"/>
      <c r="P47" s="34"/>
      <c r="R47" s="36"/>
    </row>
    <row r="48" spans="1:18" s="33" customFormat="1" ht="24.95" customHeight="1">
      <c r="A48" s="86"/>
      <c r="B48" s="88"/>
      <c r="C48" s="90"/>
      <c r="D48" s="86"/>
      <c r="E48" s="86"/>
      <c r="F48" s="95"/>
      <c r="G48" s="31"/>
      <c r="H48" s="31"/>
      <c r="I48" s="96"/>
      <c r="J48" s="107">
        <f t="shared" si="3"/>
        <v>0</v>
      </c>
      <c r="K48" s="32">
        <f t="shared" si="4"/>
        <v>0</v>
      </c>
      <c r="L48" s="32">
        <f t="shared" si="5"/>
        <v>0</v>
      </c>
      <c r="M48" s="108"/>
      <c r="P48" s="34"/>
      <c r="R48" s="36"/>
    </row>
    <row r="49" spans="1:18" s="33" customFormat="1" ht="24.95" customHeight="1">
      <c r="A49" s="86"/>
      <c r="B49" s="88"/>
      <c r="C49" s="90"/>
      <c r="D49" s="86"/>
      <c r="E49" s="86"/>
      <c r="F49" s="95"/>
      <c r="G49" s="31"/>
      <c r="H49" s="31"/>
      <c r="I49" s="96"/>
      <c r="J49" s="107">
        <f t="shared" si="3"/>
        <v>0</v>
      </c>
      <c r="K49" s="32">
        <f t="shared" si="4"/>
        <v>0</v>
      </c>
      <c r="L49" s="32">
        <f t="shared" si="5"/>
        <v>0</v>
      </c>
      <c r="M49" s="108"/>
      <c r="P49" s="34"/>
      <c r="R49" s="36"/>
    </row>
    <row r="50" spans="1:18" s="33" customFormat="1" ht="24.95" customHeight="1">
      <c r="A50" s="86"/>
      <c r="B50" s="88"/>
      <c r="C50" s="90"/>
      <c r="D50" s="86"/>
      <c r="E50" s="86"/>
      <c r="F50" s="95"/>
      <c r="G50" s="31"/>
      <c r="H50" s="31"/>
      <c r="I50" s="96"/>
      <c r="J50" s="107">
        <f t="shared" si="3"/>
        <v>0</v>
      </c>
      <c r="K50" s="32">
        <f t="shared" si="4"/>
        <v>0</v>
      </c>
      <c r="L50" s="32">
        <f t="shared" si="5"/>
        <v>0</v>
      </c>
      <c r="M50" s="108"/>
      <c r="P50" s="34"/>
      <c r="R50" s="36"/>
    </row>
    <row r="51" spans="1:18" s="33" customFormat="1" ht="24.95" customHeight="1">
      <c r="A51" s="86"/>
      <c r="B51" s="88"/>
      <c r="C51" s="90"/>
      <c r="D51" s="86"/>
      <c r="E51" s="86"/>
      <c r="F51" s="95"/>
      <c r="G51" s="31"/>
      <c r="H51" s="31"/>
      <c r="I51" s="96"/>
      <c r="J51" s="107">
        <f t="shared" si="3"/>
        <v>0</v>
      </c>
      <c r="K51" s="32">
        <f t="shared" si="4"/>
        <v>0</v>
      </c>
      <c r="L51" s="32">
        <f t="shared" si="5"/>
        <v>0</v>
      </c>
      <c r="M51" s="108"/>
      <c r="P51" s="34"/>
      <c r="R51" s="36"/>
    </row>
    <row r="52" spans="1:18" s="33" customFormat="1" ht="24.95" customHeight="1">
      <c r="A52" s="86"/>
      <c r="B52" s="88"/>
      <c r="C52" s="90"/>
      <c r="D52" s="86"/>
      <c r="E52" s="86"/>
      <c r="F52" s="95"/>
      <c r="G52" s="31"/>
      <c r="H52" s="31"/>
      <c r="I52" s="96"/>
      <c r="J52" s="107">
        <f t="shared" si="3"/>
        <v>0</v>
      </c>
      <c r="K52" s="32">
        <f t="shared" si="4"/>
        <v>0</v>
      </c>
      <c r="L52" s="32">
        <f t="shared" si="5"/>
        <v>0</v>
      </c>
      <c r="M52" s="108"/>
      <c r="P52" s="34"/>
      <c r="R52" s="36"/>
    </row>
    <row r="53" spans="1:18" s="33" customFormat="1" ht="24.95" customHeight="1">
      <c r="A53" s="86"/>
      <c r="B53" s="88"/>
      <c r="C53" s="90"/>
      <c r="D53" s="86"/>
      <c r="E53" s="86"/>
      <c r="F53" s="95"/>
      <c r="G53" s="31"/>
      <c r="H53" s="31"/>
      <c r="I53" s="96"/>
      <c r="J53" s="107">
        <f t="shared" si="3"/>
        <v>0</v>
      </c>
      <c r="K53" s="32">
        <f t="shared" si="4"/>
        <v>0</v>
      </c>
      <c r="L53" s="32">
        <f t="shared" si="5"/>
        <v>0</v>
      </c>
      <c r="M53" s="108"/>
      <c r="P53" s="34"/>
      <c r="R53" s="36"/>
    </row>
    <row r="54" spans="1:18" s="33" customFormat="1" ht="24.95" customHeight="1">
      <c r="A54" s="86"/>
      <c r="B54" s="88"/>
      <c r="C54" s="90"/>
      <c r="D54" s="86"/>
      <c r="E54" s="86"/>
      <c r="F54" s="95"/>
      <c r="G54" s="31"/>
      <c r="H54" s="31"/>
      <c r="I54" s="96"/>
      <c r="J54" s="107">
        <f t="shared" si="3"/>
        <v>0</v>
      </c>
      <c r="K54" s="32">
        <f t="shared" si="4"/>
        <v>0</v>
      </c>
      <c r="L54" s="32">
        <f t="shared" si="5"/>
        <v>0</v>
      </c>
      <c r="M54" s="108"/>
      <c r="P54" s="34"/>
      <c r="R54" s="36"/>
    </row>
    <row r="55" spans="1:18" s="33" customFormat="1" ht="24.95" customHeight="1">
      <c r="A55" s="86"/>
      <c r="B55" s="88"/>
      <c r="C55" s="90"/>
      <c r="D55" s="86"/>
      <c r="E55" s="86"/>
      <c r="F55" s="95"/>
      <c r="G55" s="31"/>
      <c r="H55" s="31"/>
      <c r="I55" s="96"/>
      <c r="J55" s="107">
        <f t="shared" si="3"/>
        <v>0</v>
      </c>
      <c r="K55" s="32">
        <f t="shared" si="4"/>
        <v>0</v>
      </c>
      <c r="L55" s="32">
        <f t="shared" si="5"/>
        <v>0</v>
      </c>
      <c r="M55" s="108"/>
      <c r="P55" s="34"/>
      <c r="R55" s="36"/>
    </row>
    <row r="56" spans="1:18" s="33" customFormat="1" ht="24.95" customHeight="1">
      <c r="A56" s="86"/>
      <c r="B56" s="88"/>
      <c r="C56" s="90"/>
      <c r="D56" s="86"/>
      <c r="E56" s="86"/>
      <c r="F56" s="95"/>
      <c r="G56" s="31"/>
      <c r="H56" s="31"/>
      <c r="I56" s="96"/>
      <c r="J56" s="107">
        <f t="shared" si="3"/>
        <v>0</v>
      </c>
      <c r="K56" s="32">
        <f t="shared" si="4"/>
        <v>0</v>
      </c>
      <c r="L56" s="32">
        <f t="shared" si="5"/>
        <v>0</v>
      </c>
      <c r="M56" s="108"/>
      <c r="P56" s="34"/>
      <c r="R56" s="36"/>
    </row>
    <row r="57" spans="1:18" s="33" customFormat="1" ht="24.95" customHeight="1">
      <c r="A57" s="86"/>
      <c r="B57" s="88"/>
      <c r="C57" s="90"/>
      <c r="D57" s="86"/>
      <c r="E57" s="86"/>
      <c r="F57" s="95"/>
      <c r="G57" s="31"/>
      <c r="H57" s="31"/>
      <c r="I57" s="96"/>
      <c r="J57" s="107">
        <f t="shared" si="3"/>
        <v>0</v>
      </c>
      <c r="K57" s="32">
        <f t="shared" si="4"/>
        <v>0</v>
      </c>
      <c r="L57" s="32">
        <f t="shared" si="5"/>
        <v>0</v>
      </c>
      <c r="M57" s="108"/>
      <c r="P57" s="34"/>
      <c r="R57" s="36"/>
    </row>
    <row r="58" spans="1:18" s="33" customFormat="1" ht="24.95" customHeight="1">
      <c r="A58" s="86"/>
      <c r="B58" s="88"/>
      <c r="C58" s="90"/>
      <c r="D58" s="86"/>
      <c r="E58" s="86"/>
      <c r="F58" s="95"/>
      <c r="G58" s="31"/>
      <c r="H58" s="31"/>
      <c r="I58" s="96"/>
      <c r="J58" s="107">
        <f t="shared" si="3"/>
        <v>0</v>
      </c>
      <c r="K58" s="32">
        <f t="shared" si="4"/>
        <v>0</v>
      </c>
      <c r="L58" s="32">
        <f t="shared" si="5"/>
        <v>0</v>
      </c>
      <c r="M58" s="108"/>
      <c r="P58" s="34"/>
      <c r="R58" s="36"/>
    </row>
    <row r="59" spans="1:18" s="33" customFormat="1" ht="24.95" customHeight="1">
      <c r="A59" s="86"/>
      <c r="B59" s="88"/>
      <c r="C59" s="90"/>
      <c r="D59" s="86"/>
      <c r="E59" s="86"/>
      <c r="F59" s="95"/>
      <c r="G59" s="31"/>
      <c r="H59" s="31"/>
      <c r="I59" s="96"/>
      <c r="J59" s="107">
        <f t="shared" si="3"/>
        <v>0</v>
      </c>
      <c r="K59" s="32">
        <f t="shared" si="4"/>
        <v>0</v>
      </c>
      <c r="L59" s="32">
        <f t="shared" si="5"/>
        <v>0</v>
      </c>
      <c r="M59" s="108"/>
      <c r="P59" s="34"/>
      <c r="R59" s="36"/>
    </row>
    <row r="60" spans="1:18" s="33" customFormat="1" ht="24.95" customHeight="1">
      <c r="A60" s="86"/>
      <c r="B60" s="88"/>
      <c r="C60" s="90"/>
      <c r="D60" s="86"/>
      <c r="E60" s="86"/>
      <c r="F60" s="95"/>
      <c r="G60" s="31"/>
      <c r="H60" s="31"/>
      <c r="I60" s="96"/>
      <c r="J60" s="107">
        <f t="shared" si="3"/>
        <v>0</v>
      </c>
      <c r="K60" s="32">
        <f t="shared" si="4"/>
        <v>0</v>
      </c>
      <c r="L60" s="32">
        <f t="shared" si="5"/>
        <v>0</v>
      </c>
      <c r="M60" s="108"/>
      <c r="P60" s="34"/>
      <c r="R60" s="36"/>
    </row>
    <row r="61" spans="1:18" s="33" customFormat="1" ht="24.95" customHeight="1">
      <c r="A61" s="86"/>
      <c r="B61" s="88"/>
      <c r="C61" s="90"/>
      <c r="D61" s="86"/>
      <c r="E61" s="86"/>
      <c r="F61" s="95"/>
      <c r="G61" s="31"/>
      <c r="H61" s="31"/>
      <c r="I61" s="96"/>
      <c r="J61" s="107">
        <f>C61*0.001*D61*0.001*E61</f>
        <v>0</v>
      </c>
      <c r="K61" s="32">
        <f>(C61*0.001*F61+D61*0.001*H61)*E61</f>
        <v>0</v>
      </c>
      <c r="L61" s="32">
        <f>(C61*0.001*G61+D61*0.001*I61)*E61</f>
        <v>0</v>
      </c>
      <c r="M61" s="108"/>
      <c r="P61" s="34"/>
      <c r="R61" s="36"/>
    </row>
    <row r="62" spans="1:18" s="33" customFormat="1" ht="24.95" customHeight="1">
      <c r="A62" s="86"/>
      <c r="B62" s="88"/>
      <c r="C62" s="90"/>
      <c r="D62" s="86"/>
      <c r="E62" s="86"/>
      <c r="F62" s="95"/>
      <c r="G62" s="31"/>
      <c r="H62" s="31"/>
      <c r="I62" s="96"/>
      <c r="J62" s="107">
        <f>C62*0.001*D62*0.001*E62</f>
        <v>0</v>
      </c>
      <c r="K62" s="32">
        <f>(C62*0.001*F62+D62*0.001*H62)*E62</f>
        <v>0</v>
      </c>
      <c r="L62" s="32">
        <f>(C62*0.001*G62+D62*0.001*I62)*E62</f>
        <v>0</v>
      </c>
      <c r="M62" s="108"/>
      <c r="P62" s="34"/>
      <c r="R62" s="36"/>
    </row>
    <row r="63" spans="1:18" s="33" customFormat="1" ht="24.95" customHeight="1">
      <c r="A63" s="86"/>
      <c r="B63" s="88"/>
      <c r="C63" s="90"/>
      <c r="D63" s="86"/>
      <c r="E63" s="86"/>
      <c r="F63" s="95"/>
      <c r="G63" s="31"/>
      <c r="H63" s="31"/>
      <c r="I63" s="96"/>
      <c r="J63" s="107">
        <f t="shared" si="0"/>
        <v>0</v>
      </c>
      <c r="K63" s="32">
        <f t="shared" si="1"/>
        <v>0</v>
      </c>
      <c r="L63" s="32">
        <f t="shared" si="2"/>
        <v>0</v>
      </c>
      <c r="M63" s="108"/>
      <c r="O63" s="33">
        <v>32</v>
      </c>
      <c r="P63" s="34" t="s">
        <v>24</v>
      </c>
      <c r="Q63" s="33" t="s">
        <v>25</v>
      </c>
      <c r="R63" s="36" t="s">
        <v>26</v>
      </c>
    </row>
    <row r="64" spans="1:18" s="33" customFormat="1" ht="24.75" customHeight="1">
      <c r="A64" s="86"/>
      <c r="B64" s="88"/>
      <c r="C64" s="90"/>
      <c r="D64" s="86"/>
      <c r="E64" s="86"/>
      <c r="F64" s="95"/>
      <c r="G64" s="31"/>
      <c r="H64" s="31"/>
      <c r="I64" s="96"/>
      <c r="J64" s="107">
        <f t="shared" si="0"/>
        <v>0</v>
      </c>
      <c r="K64" s="32">
        <f t="shared" si="1"/>
        <v>0</v>
      </c>
      <c r="L64" s="32">
        <f t="shared" si="2"/>
        <v>0</v>
      </c>
      <c r="M64" s="108"/>
      <c r="O64" s="33">
        <v>64</v>
      </c>
      <c r="P64" s="37" t="s">
        <v>27</v>
      </c>
      <c r="R64" s="36" t="s">
        <v>28</v>
      </c>
    </row>
    <row r="65" spans="1:19" s="33" customFormat="1" ht="24.95" customHeight="1">
      <c r="A65" s="86"/>
      <c r="B65" s="88"/>
      <c r="C65" s="90"/>
      <c r="D65" s="86"/>
      <c r="E65" s="86"/>
      <c r="F65" s="95"/>
      <c r="G65" s="31"/>
      <c r="H65" s="31"/>
      <c r="I65" s="96"/>
      <c r="J65" s="107">
        <f t="shared" si="0"/>
        <v>0</v>
      </c>
      <c r="K65" s="32">
        <f t="shared" si="1"/>
        <v>0</v>
      </c>
      <c r="L65" s="32">
        <f t="shared" si="2"/>
        <v>0</v>
      </c>
      <c r="M65" s="108"/>
      <c r="O65" s="33">
        <v>96</v>
      </c>
      <c r="P65" s="37" t="s">
        <v>29</v>
      </c>
      <c r="R65" s="36" t="s">
        <v>30</v>
      </c>
    </row>
    <row r="66" spans="1:19" s="33" customFormat="1" ht="24.95" customHeight="1">
      <c r="A66" s="86"/>
      <c r="B66" s="88"/>
      <c r="C66" s="90"/>
      <c r="D66" s="86"/>
      <c r="E66" s="86"/>
      <c r="F66" s="95"/>
      <c r="G66" s="31"/>
      <c r="H66" s="31"/>
      <c r="I66" s="96"/>
      <c r="J66" s="107">
        <f t="shared" si="0"/>
        <v>0</v>
      </c>
      <c r="K66" s="32">
        <f t="shared" si="1"/>
        <v>0</v>
      </c>
      <c r="L66" s="32">
        <f t="shared" si="2"/>
        <v>0</v>
      </c>
      <c r="M66" s="108"/>
      <c r="O66" s="33">
        <v>128</v>
      </c>
      <c r="P66" s="37" t="s">
        <v>31</v>
      </c>
      <c r="R66" s="36" t="s">
        <v>32</v>
      </c>
    </row>
    <row r="67" spans="1:19" s="33" customFormat="1" ht="24.95" customHeight="1">
      <c r="A67" s="86"/>
      <c r="B67" s="88"/>
      <c r="C67" s="90"/>
      <c r="D67" s="86"/>
      <c r="E67" s="86"/>
      <c r="F67" s="95"/>
      <c r="G67" s="31"/>
      <c r="H67" s="31"/>
      <c r="I67" s="96"/>
      <c r="J67" s="107">
        <f t="shared" si="0"/>
        <v>0</v>
      </c>
      <c r="K67" s="32">
        <f t="shared" si="1"/>
        <v>0</v>
      </c>
      <c r="L67" s="32">
        <f t="shared" si="2"/>
        <v>0</v>
      </c>
      <c r="M67" s="108"/>
      <c r="O67" s="33">
        <v>160</v>
      </c>
      <c r="P67" s="37" t="s">
        <v>2</v>
      </c>
      <c r="R67" s="36" t="s">
        <v>33</v>
      </c>
    </row>
    <row r="68" spans="1:19" s="33" customFormat="1" ht="24.95" customHeight="1">
      <c r="A68" s="86"/>
      <c r="B68" s="88"/>
      <c r="C68" s="90"/>
      <c r="D68" s="86"/>
      <c r="E68" s="86"/>
      <c r="F68" s="95"/>
      <c r="G68" s="31"/>
      <c r="H68" s="31"/>
      <c r="I68" s="96"/>
      <c r="J68" s="107">
        <f t="shared" si="0"/>
        <v>0</v>
      </c>
      <c r="K68" s="32">
        <f t="shared" si="1"/>
        <v>0</v>
      </c>
      <c r="L68" s="32">
        <f t="shared" si="2"/>
        <v>0</v>
      </c>
      <c r="M68" s="108"/>
      <c r="O68" s="33">
        <v>192</v>
      </c>
      <c r="P68" s="34" t="s">
        <v>34</v>
      </c>
      <c r="R68" s="36" t="s">
        <v>35</v>
      </c>
    </row>
    <row r="69" spans="1:19" s="33" customFormat="1" ht="24.95" customHeight="1">
      <c r="A69" s="86"/>
      <c r="B69" s="88"/>
      <c r="C69" s="90"/>
      <c r="D69" s="86"/>
      <c r="E69" s="86"/>
      <c r="F69" s="95"/>
      <c r="G69" s="31"/>
      <c r="H69" s="31"/>
      <c r="I69" s="96"/>
      <c r="J69" s="107">
        <f t="shared" si="0"/>
        <v>0</v>
      </c>
      <c r="K69" s="32">
        <f t="shared" si="1"/>
        <v>0</v>
      </c>
      <c r="L69" s="32">
        <f t="shared" si="2"/>
        <v>0</v>
      </c>
      <c r="M69" s="108"/>
      <c r="O69" s="33">
        <v>224</v>
      </c>
      <c r="P69" s="34" t="s">
        <v>36</v>
      </c>
      <c r="R69" s="36" t="s">
        <v>37</v>
      </c>
    </row>
    <row r="70" spans="1:19" s="33" customFormat="1" ht="24.95" customHeight="1">
      <c r="A70" s="86"/>
      <c r="B70" s="88"/>
      <c r="C70" s="90"/>
      <c r="D70" s="86"/>
      <c r="E70" s="86"/>
      <c r="F70" s="95"/>
      <c r="G70" s="31"/>
      <c r="H70" s="31"/>
      <c r="I70" s="96"/>
      <c r="J70" s="107">
        <f t="shared" si="0"/>
        <v>0</v>
      </c>
      <c r="K70" s="32">
        <f t="shared" si="1"/>
        <v>0</v>
      </c>
      <c r="L70" s="32">
        <f t="shared" si="2"/>
        <v>0</v>
      </c>
      <c r="M70" s="108"/>
      <c r="O70" s="33">
        <v>256</v>
      </c>
      <c r="P70" s="30" t="s">
        <v>38</v>
      </c>
      <c r="R70" s="36" t="s">
        <v>39</v>
      </c>
    </row>
    <row r="71" spans="1:19" s="33" customFormat="1" ht="24.95" customHeight="1">
      <c r="A71" s="86"/>
      <c r="B71" s="88"/>
      <c r="C71" s="90"/>
      <c r="D71" s="86"/>
      <c r="E71" s="86"/>
      <c r="F71" s="95"/>
      <c r="G71" s="31"/>
      <c r="H71" s="31"/>
      <c r="I71" s="96"/>
      <c r="J71" s="107">
        <f t="shared" si="0"/>
        <v>0</v>
      </c>
      <c r="K71" s="32">
        <f t="shared" si="1"/>
        <v>0</v>
      </c>
      <c r="L71" s="32">
        <f t="shared" si="2"/>
        <v>0</v>
      </c>
      <c r="M71" s="108"/>
      <c r="O71" s="33">
        <v>288</v>
      </c>
      <c r="P71" s="34" t="s">
        <v>40</v>
      </c>
      <c r="R71" s="36" t="s">
        <v>41</v>
      </c>
    </row>
    <row r="72" spans="1:19" s="33" customFormat="1" ht="24.95" customHeight="1">
      <c r="A72" s="86"/>
      <c r="B72" s="88"/>
      <c r="C72" s="90"/>
      <c r="D72" s="86"/>
      <c r="E72" s="86"/>
      <c r="F72" s="95"/>
      <c r="G72" s="31"/>
      <c r="H72" s="31"/>
      <c r="I72" s="96"/>
      <c r="J72" s="107">
        <f t="shared" si="0"/>
        <v>0</v>
      </c>
      <c r="K72" s="32">
        <f t="shared" si="1"/>
        <v>0</v>
      </c>
      <c r="L72" s="32">
        <f t="shared" si="2"/>
        <v>0</v>
      </c>
      <c r="M72" s="108"/>
      <c r="O72" s="33">
        <v>320</v>
      </c>
      <c r="P72" s="34" t="s">
        <v>42</v>
      </c>
      <c r="R72" s="36"/>
    </row>
    <row r="73" spans="1:19" s="33" customFormat="1" ht="24.95" customHeight="1">
      <c r="A73" s="86"/>
      <c r="B73" s="88"/>
      <c r="C73" s="90"/>
      <c r="D73" s="86"/>
      <c r="E73" s="86"/>
      <c r="F73" s="95"/>
      <c r="G73" s="31"/>
      <c r="H73" s="31"/>
      <c r="I73" s="96"/>
      <c r="J73" s="107">
        <f t="shared" si="0"/>
        <v>0</v>
      </c>
      <c r="K73" s="32">
        <f t="shared" si="1"/>
        <v>0</v>
      </c>
      <c r="L73" s="32">
        <f t="shared" si="2"/>
        <v>0</v>
      </c>
      <c r="M73" s="108"/>
      <c r="O73" s="33">
        <v>352</v>
      </c>
      <c r="P73" s="34" t="s">
        <v>43</v>
      </c>
      <c r="R73" s="36" t="s">
        <v>44</v>
      </c>
    </row>
    <row r="74" spans="1:19" s="33" customFormat="1" ht="24.95" customHeight="1">
      <c r="A74" s="86"/>
      <c r="B74" s="88"/>
      <c r="C74" s="90"/>
      <c r="D74" s="86"/>
      <c r="E74" s="86"/>
      <c r="F74" s="95"/>
      <c r="G74" s="31"/>
      <c r="H74" s="31"/>
      <c r="I74" s="96"/>
      <c r="J74" s="107">
        <f t="shared" si="0"/>
        <v>0</v>
      </c>
      <c r="K74" s="32">
        <f t="shared" si="1"/>
        <v>0</v>
      </c>
      <c r="L74" s="32">
        <f t="shared" si="2"/>
        <v>0</v>
      </c>
      <c r="M74" s="108"/>
      <c r="O74" s="33">
        <v>384</v>
      </c>
      <c r="P74" s="34" t="s">
        <v>45</v>
      </c>
      <c r="R74" s="38" t="s">
        <v>46</v>
      </c>
      <c r="S74" s="39"/>
    </row>
    <row r="75" spans="1:19" s="33" customFormat="1" ht="24.95" customHeight="1">
      <c r="A75" s="86"/>
      <c r="B75" s="88"/>
      <c r="C75" s="90"/>
      <c r="D75" s="86"/>
      <c r="E75" s="86"/>
      <c r="F75" s="95"/>
      <c r="G75" s="31"/>
      <c r="H75" s="31"/>
      <c r="I75" s="96"/>
      <c r="J75" s="107">
        <f t="shared" si="0"/>
        <v>0</v>
      </c>
      <c r="K75" s="32">
        <f t="shared" si="1"/>
        <v>0</v>
      </c>
      <c r="L75" s="32">
        <f t="shared" si="2"/>
        <v>0</v>
      </c>
      <c r="M75" s="108"/>
      <c r="O75" s="33">
        <v>416</v>
      </c>
      <c r="P75" s="40" t="s">
        <v>47</v>
      </c>
      <c r="R75" s="38" t="s">
        <v>48</v>
      </c>
    </row>
    <row r="76" spans="1:19" s="33" customFormat="1" ht="24.95" customHeight="1">
      <c r="A76" s="86"/>
      <c r="B76" s="88"/>
      <c r="C76" s="90"/>
      <c r="D76" s="86"/>
      <c r="E76" s="86"/>
      <c r="F76" s="95"/>
      <c r="G76" s="31"/>
      <c r="H76" s="31"/>
      <c r="I76" s="96"/>
      <c r="J76" s="107">
        <f t="shared" si="0"/>
        <v>0</v>
      </c>
      <c r="K76" s="32">
        <f t="shared" si="1"/>
        <v>0</v>
      </c>
      <c r="L76" s="32">
        <f t="shared" si="2"/>
        <v>0</v>
      </c>
      <c r="M76" s="108"/>
      <c r="O76" s="33">
        <v>448</v>
      </c>
      <c r="P76" s="40" t="s">
        <v>49</v>
      </c>
      <c r="R76" s="38" t="s">
        <v>50</v>
      </c>
    </row>
    <row r="77" spans="1:19" s="33" customFormat="1" ht="24.95" customHeight="1">
      <c r="A77" s="86"/>
      <c r="B77" s="88"/>
      <c r="C77" s="90"/>
      <c r="D77" s="86"/>
      <c r="E77" s="86"/>
      <c r="F77" s="95"/>
      <c r="G77" s="31"/>
      <c r="H77" s="31"/>
      <c r="I77" s="96"/>
      <c r="J77" s="107">
        <f t="shared" si="0"/>
        <v>0</v>
      </c>
      <c r="K77" s="32">
        <f t="shared" si="1"/>
        <v>0</v>
      </c>
      <c r="L77" s="32">
        <f t="shared" si="2"/>
        <v>0</v>
      </c>
      <c r="M77" s="108"/>
      <c r="O77" s="33">
        <v>480</v>
      </c>
      <c r="P77" s="34" t="s">
        <v>51</v>
      </c>
      <c r="R77" s="38" t="s">
        <v>52</v>
      </c>
    </row>
    <row r="78" spans="1:19" s="33" customFormat="1" ht="24.95" customHeight="1">
      <c r="A78" s="86"/>
      <c r="B78" s="88"/>
      <c r="C78" s="90"/>
      <c r="D78" s="86"/>
      <c r="E78" s="86"/>
      <c r="F78" s="95"/>
      <c r="G78" s="31"/>
      <c r="H78" s="31"/>
      <c r="I78" s="96"/>
      <c r="J78" s="107">
        <f t="shared" si="0"/>
        <v>0</v>
      </c>
      <c r="K78" s="32">
        <f t="shared" si="1"/>
        <v>0</v>
      </c>
      <c r="L78" s="32">
        <f t="shared" si="2"/>
        <v>0</v>
      </c>
      <c r="M78" s="108"/>
      <c r="O78" s="33">
        <v>512</v>
      </c>
      <c r="P78" s="34" t="s">
        <v>53</v>
      </c>
    </row>
    <row r="79" spans="1:19" s="33" customFormat="1" ht="24.95" customHeight="1">
      <c r="A79" s="86"/>
      <c r="B79" s="88"/>
      <c r="C79" s="90"/>
      <c r="D79" s="86"/>
      <c r="E79" s="86"/>
      <c r="F79" s="95"/>
      <c r="G79" s="31"/>
      <c r="H79" s="31"/>
      <c r="I79" s="96"/>
      <c r="J79" s="107">
        <f t="shared" si="0"/>
        <v>0</v>
      </c>
      <c r="K79" s="32">
        <f t="shared" si="1"/>
        <v>0</v>
      </c>
      <c r="L79" s="32">
        <f t="shared" si="2"/>
        <v>0</v>
      </c>
      <c r="M79" s="108"/>
      <c r="O79" s="33">
        <v>544</v>
      </c>
      <c r="P79" s="34" t="s">
        <v>54</v>
      </c>
    </row>
    <row r="80" spans="1:19" s="33" customFormat="1" ht="24.95" customHeight="1">
      <c r="A80" s="86"/>
      <c r="B80" s="88"/>
      <c r="C80" s="90"/>
      <c r="D80" s="86"/>
      <c r="E80" s="86"/>
      <c r="F80" s="95"/>
      <c r="G80" s="31"/>
      <c r="H80" s="31"/>
      <c r="I80" s="96"/>
      <c r="J80" s="107">
        <f t="shared" si="0"/>
        <v>0</v>
      </c>
      <c r="K80" s="32">
        <f t="shared" si="1"/>
        <v>0</v>
      </c>
      <c r="L80" s="32">
        <f t="shared" si="2"/>
        <v>0</v>
      </c>
      <c r="M80" s="108"/>
      <c r="O80" s="33">
        <v>576</v>
      </c>
      <c r="P80" s="34" t="s">
        <v>55</v>
      </c>
    </row>
    <row r="81" spans="1:16" s="33" customFormat="1" ht="24.95" customHeight="1">
      <c r="A81" s="86"/>
      <c r="B81" s="88"/>
      <c r="C81" s="90"/>
      <c r="D81" s="86"/>
      <c r="E81" s="86"/>
      <c r="F81" s="95"/>
      <c r="G81" s="31"/>
      <c r="H81" s="31"/>
      <c r="I81" s="96"/>
      <c r="J81" s="107">
        <f t="shared" si="0"/>
        <v>0</v>
      </c>
      <c r="K81" s="32">
        <f t="shared" si="1"/>
        <v>0</v>
      </c>
      <c r="L81" s="32">
        <f t="shared" si="2"/>
        <v>0</v>
      </c>
      <c r="M81" s="108"/>
      <c r="O81" s="33">
        <v>608</v>
      </c>
      <c r="P81" s="34" t="s">
        <v>56</v>
      </c>
    </row>
    <row r="82" spans="1:16" s="33" customFormat="1" ht="24.95" customHeight="1">
      <c r="A82" s="86"/>
      <c r="B82" s="88"/>
      <c r="C82" s="90"/>
      <c r="D82" s="86"/>
      <c r="E82" s="86"/>
      <c r="F82" s="95"/>
      <c r="G82" s="31"/>
      <c r="H82" s="31"/>
      <c r="I82" s="96"/>
      <c r="J82" s="107">
        <f t="shared" si="0"/>
        <v>0</v>
      </c>
      <c r="K82" s="32">
        <f t="shared" si="1"/>
        <v>0</v>
      </c>
      <c r="L82" s="32">
        <f t="shared" si="2"/>
        <v>0</v>
      </c>
      <c r="M82" s="108"/>
      <c r="O82" s="33">
        <v>640</v>
      </c>
      <c r="P82" s="34" t="s">
        <v>57</v>
      </c>
    </row>
    <row r="83" spans="1:16" s="33" customFormat="1" ht="24.95" customHeight="1">
      <c r="A83" s="86"/>
      <c r="B83" s="88"/>
      <c r="C83" s="90"/>
      <c r="D83" s="86"/>
      <c r="E83" s="86"/>
      <c r="F83" s="95"/>
      <c r="G83" s="31"/>
      <c r="H83" s="31"/>
      <c r="I83" s="96"/>
      <c r="J83" s="107">
        <f t="shared" si="0"/>
        <v>0</v>
      </c>
      <c r="K83" s="32">
        <f t="shared" si="1"/>
        <v>0</v>
      </c>
      <c r="L83" s="32">
        <f t="shared" si="2"/>
        <v>0</v>
      </c>
      <c r="M83" s="108"/>
      <c r="P83" s="34"/>
    </row>
    <row r="84" spans="1:16" s="33" customFormat="1" ht="24.95" customHeight="1">
      <c r="A84" s="86"/>
      <c r="B84" s="88"/>
      <c r="C84" s="90"/>
      <c r="D84" s="86"/>
      <c r="E84" s="86"/>
      <c r="F84" s="95"/>
      <c r="G84" s="31"/>
      <c r="H84" s="31"/>
      <c r="I84" s="96"/>
      <c r="J84" s="107">
        <f t="shared" si="0"/>
        <v>0</v>
      </c>
      <c r="K84" s="32">
        <f t="shared" si="1"/>
        <v>0</v>
      </c>
      <c r="L84" s="32">
        <f t="shared" si="2"/>
        <v>0</v>
      </c>
      <c r="M84" s="108"/>
      <c r="O84" s="33">
        <v>672</v>
      </c>
      <c r="P84" s="34" t="s">
        <v>58</v>
      </c>
    </row>
    <row r="85" spans="1:16" s="33" customFormat="1" ht="24.95" customHeight="1">
      <c r="A85" s="86"/>
      <c r="B85" s="88"/>
      <c r="C85" s="90"/>
      <c r="D85" s="86"/>
      <c r="E85" s="86"/>
      <c r="F85" s="95"/>
      <c r="G85" s="31"/>
      <c r="H85" s="31"/>
      <c r="I85" s="96"/>
      <c r="J85" s="107">
        <f t="shared" si="0"/>
        <v>0</v>
      </c>
      <c r="K85" s="32">
        <f t="shared" si="1"/>
        <v>0</v>
      </c>
      <c r="L85" s="32">
        <f t="shared" si="2"/>
        <v>0</v>
      </c>
      <c r="M85" s="108"/>
      <c r="O85" s="33">
        <v>704</v>
      </c>
      <c r="P85" s="34" t="s">
        <v>59</v>
      </c>
    </row>
    <row r="86" spans="1:16" s="33" customFormat="1" ht="24.95" customHeight="1">
      <c r="A86" s="100"/>
      <c r="B86" s="88"/>
      <c r="C86" s="90"/>
      <c r="D86" s="86"/>
      <c r="E86" s="86"/>
      <c r="F86" s="95"/>
      <c r="G86" s="31"/>
      <c r="H86" s="31"/>
      <c r="I86" s="96"/>
      <c r="J86" s="107">
        <f t="shared" si="0"/>
        <v>0</v>
      </c>
      <c r="K86" s="32">
        <f t="shared" si="1"/>
        <v>0</v>
      </c>
      <c r="L86" s="32">
        <f t="shared" si="2"/>
        <v>0</v>
      </c>
      <c r="M86" s="108"/>
      <c r="O86" s="33">
        <v>736</v>
      </c>
      <c r="P86" s="34" t="s">
        <v>60</v>
      </c>
    </row>
    <row r="87" spans="1:16" s="33" customFormat="1" ht="24.95" customHeight="1">
      <c r="A87" s="86"/>
      <c r="B87" s="88"/>
      <c r="C87" s="90"/>
      <c r="D87" s="86"/>
      <c r="E87" s="86"/>
      <c r="F87" s="95"/>
      <c r="G87" s="31"/>
      <c r="H87" s="31"/>
      <c r="I87" s="96"/>
      <c r="J87" s="107">
        <f t="shared" si="0"/>
        <v>0</v>
      </c>
      <c r="K87" s="32">
        <f t="shared" si="1"/>
        <v>0</v>
      </c>
      <c r="L87" s="32">
        <f t="shared" si="2"/>
        <v>0</v>
      </c>
      <c r="M87" s="108"/>
      <c r="O87" s="33">
        <v>768</v>
      </c>
      <c r="P87" s="34" t="s">
        <v>61</v>
      </c>
    </row>
    <row r="88" spans="1:16" s="33" customFormat="1" ht="24.95" customHeight="1">
      <c r="A88" s="101"/>
      <c r="B88" s="88"/>
      <c r="C88" s="90"/>
      <c r="D88" s="86"/>
      <c r="E88" s="86"/>
      <c r="F88" s="95"/>
      <c r="G88" s="31"/>
      <c r="H88" s="31"/>
      <c r="I88" s="96"/>
      <c r="J88" s="107">
        <f t="shared" si="0"/>
        <v>0</v>
      </c>
      <c r="K88" s="32">
        <f t="shared" si="1"/>
        <v>0</v>
      </c>
      <c r="L88" s="32">
        <f t="shared" si="2"/>
        <v>0</v>
      </c>
      <c r="M88" s="108"/>
      <c r="O88" s="33">
        <v>800</v>
      </c>
      <c r="P88" s="34" t="s">
        <v>62</v>
      </c>
    </row>
    <row r="89" spans="1:16" s="33" customFormat="1" ht="24.95" customHeight="1" thickBot="1">
      <c r="A89" s="102"/>
      <c r="B89" s="89"/>
      <c r="C89" s="91"/>
      <c r="D89" s="87"/>
      <c r="E89" s="87"/>
      <c r="F89" s="97"/>
      <c r="G89" s="98"/>
      <c r="H89" s="98"/>
      <c r="I89" s="99"/>
      <c r="J89" s="109">
        <f t="shared" si="0"/>
        <v>0</v>
      </c>
      <c r="K89" s="110">
        <f t="shared" si="1"/>
        <v>0</v>
      </c>
      <c r="L89" s="110">
        <f t="shared" si="2"/>
        <v>0</v>
      </c>
      <c r="M89" s="111"/>
      <c r="O89" s="33">
        <v>832</v>
      </c>
      <c r="P89" s="34" t="s">
        <v>63</v>
      </c>
    </row>
    <row r="90" spans="1:16" s="33" customFormat="1" ht="22.5" customHeight="1">
      <c r="A90" s="46"/>
      <c r="B90" s="41"/>
      <c r="C90" s="42"/>
      <c r="D90" s="43"/>
      <c r="E90" s="44"/>
      <c r="F90" s="42"/>
      <c r="G90" s="42"/>
      <c r="H90" s="43"/>
      <c r="I90" s="43"/>
      <c r="J90" s="45"/>
      <c r="K90" s="45"/>
      <c r="L90" s="45"/>
      <c r="P90" s="34" t="s">
        <v>64</v>
      </c>
    </row>
    <row r="91" spans="1:16" s="33" customFormat="1" ht="20.100000000000001" customHeight="1">
      <c r="A91" s="46"/>
      <c r="B91" s="47"/>
      <c r="C91" s="48" t="s">
        <v>65</v>
      </c>
      <c r="D91" s="49">
        <f>SUM(E11:E89)</f>
        <v>0</v>
      </c>
      <c r="G91" s="48" t="s">
        <v>66</v>
      </c>
      <c r="H91" s="50">
        <f>SUM(J11:J89)</f>
        <v>0</v>
      </c>
      <c r="I91" s="33" t="s">
        <v>67</v>
      </c>
      <c r="J91" s="50">
        <f>SUM(K11:K89)</f>
        <v>0</v>
      </c>
      <c r="K91" s="51" t="s">
        <v>68</v>
      </c>
      <c r="L91" s="50">
        <f>SUM(L11:L89)</f>
        <v>0</v>
      </c>
      <c r="P91" s="40" t="s">
        <v>69</v>
      </c>
    </row>
    <row r="92" spans="1:16" s="33" customFormat="1" ht="20.100000000000001" customHeight="1">
      <c r="A92" s="46"/>
      <c r="B92" s="47"/>
      <c r="D92" s="48"/>
      <c r="E92" s="35"/>
      <c r="F92" s="35"/>
      <c r="G92" s="35"/>
      <c r="H92" s="35"/>
      <c r="J92" s="52"/>
      <c r="K92" s="53"/>
      <c r="L92" s="51"/>
      <c r="P92" s="54" t="s">
        <v>70</v>
      </c>
    </row>
    <row r="93" spans="1:16" s="33" customFormat="1" ht="20.100000000000001" customHeight="1">
      <c r="A93" s="46"/>
      <c r="B93" s="47"/>
      <c r="D93" s="35"/>
      <c r="E93" s="35"/>
      <c r="F93" s="35"/>
      <c r="G93" s="35"/>
      <c r="H93" s="35"/>
      <c r="I93" s="35"/>
      <c r="J93" s="53"/>
      <c r="K93" s="53"/>
      <c r="L93" s="51"/>
      <c r="P93" s="54" t="s">
        <v>71</v>
      </c>
    </row>
    <row r="94" spans="1:16" s="33" customFormat="1" ht="20.100000000000001" customHeight="1">
      <c r="A94" s="46"/>
      <c r="B94" s="47"/>
      <c r="D94" s="35"/>
      <c r="E94" s="35"/>
      <c r="F94" s="53"/>
      <c r="G94" s="53"/>
      <c r="H94" s="35"/>
      <c r="I94" s="35"/>
      <c r="J94" s="53"/>
      <c r="K94" s="53"/>
      <c r="L94" s="51"/>
      <c r="P94" s="54" t="s">
        <v>72</v>
      </c>
    </row>
    <row r="95" spans="1:16" s="33" customFormat="1" ht="20.100000000000001" customHeight="1">
      <c r="A95" s="46"/>
      <c r="B95" s="47"/>
      <c r="D95" s="35"/>
      <c r="E95" s="35"/>
      <c r="F95" s="53"/>
      <c r="G95" s="53"/>
      <c r="H95" s="35"/>
      <c r="I95" s="35"/>
      <c r="J95" s="53"/>
      <c r="K95" s="53"/>
      <c r="L95" s="51"/>
      <c r="P95" s="55" t="s">
        <v>73</v>
      </c>
    </row>
    <row r="96" spans="1:16" s="33" customFormat="1" ht="20.100000000000001" customHeight="1">
      <c r="A96" s="46"/>
      <c r="B96" s="47"/>
      <c r="D96" s="35"/>
      <c r="E96" s="35"/>
      <c r="F96" s="53"/>
      <c r="G96" s="53"/>
      <c r="H96" s="35"/>
      <c r="I96" s="35"/>
      <c r="J96" s="53"/>
      <c r="K96" s="53"/>
      <c r="L96" s="51"/>
      <c r="P96" s="40"/>
    </row>
    <row r="97" spans="1:16" s="33" customFormat="1" ht="18.75" customHeight="1">
      <c r="A97" s="46"/>
      <c r="B97" s="47"/>
      <c r="D97" s="35"/>
      <c r="E97" s="35"/>
      <c r="F97" s="35"/>
      <c r="G97" s="35"/>
      <c r="H97" s="53"/>
      <c r="I97" s="35"/>
      <c r="J97" s="53"/>
      <c r="K97" s="53" t="s">
        <v>74</v>
      </c>
      <c r="L97" s="51"/>
      <c r="M97" s="56"/>
      <c r="P97" s="40"/>
    </row>
    <row r="98" spans="1:16" s="33" customFormat="1" ht="20.100000000000001" customHeight="1">
      <c r="A98" s="46"/>
      <c r="B98" s="47"/>
      <c r="D98" s="35"/>
      <c r="E98" s="35"/>
      <c r="F98" s="35"/>
      <c r="G98" s="35"/>
      <c r="H98" s="35"/>
      <c r="I98" s="35"/>
      <c r="J98" s="53"/>
      <c r="K98" s="53"/>
      <c r="L98" s="51"/>
      <c r="M98" s="56"/>
      <c r="P98" s="54"/>
    </row>
    <row r="99" spans="1:16" s="33" customFormat="1">
      <c r="A99" s="46"/>
      <c r="B99" s="47"/>
      <c r="D99" s="35"/>
      <c r="E99" s="50"/>
      <c r="F99" s="35"/>
      <c r="G99" s="35"/>
      <c r="H99" s="35"/>
      <c r="I99" s="35"/>
      <c r="J99" s="53"/>
      <c r="K99" s="53"/>
      <c r="L99" s="51"/>
      <c r="M99" s="56"/>
      <c r="P99" s="54"/>
    </row>
    <row r="100" spans="1:16" s="33" customFormat="1">
      <c r="A100" s="46"/>
      <c r="B100" s="47"/>
      <c r="J100" s="51"/>
      <c r="K100" s="51"/>
      <c r="L100" s="51"/>
      <c r="M100" s="56"/>
      <c r="P100" s="55"/>
    </row>
    <row r="101" spans="1:16" s="57" customFormat="1">
      <c r="A101" s="46"/>
      <c r="B101" s="47"/>
      <c r="J101" s="58"/>
      <c r="K101" s="58"/>
      <c r="L101" s="58"/>
      <c r="M101" s="56"/>
      <c r="P101" s="30"/>
    </row>
    <row r="102" spans="1:16" s="57" customFormat="1">
      <c r="A102" s="71"/>
      <c r="B102" s="41"/>
      <c r="C102" s="72"/>
      <c r="D102" s="72"/>
      <c r="E102" s="72"/>
      <c r="F102" s="72"/>
      <c r="G102" s="72"/>
      <c r="H102" s="72"/>
      <c r="J102" s="58"/>
      <c r="K102" s="58"/>
      <c r="L102" s="58"/>
      <c r="M102" s="56"/>
    </row>
    <row r="103" spans="1:16" s="57" customFormat="1">
      <c r="A103" s="71"/>
      <c r="B103" s="41"/>
      <c r="C103" s="72"/>
      <c r="D103" s="72"/>
      <c r="E103" s="72"/>
      <c r="F103" s="72"/>
      <c r="G103" s="72"/>
      <c r="H103" s="72"/>
      <c r="J103" s="58"/>
      <c r="K103" s="58"/>
      <c r="L103" s="58"/>
      <c r="M103" s="56"/>
    </row>
    <row r="104" spans="1:16" s="57" customFormat="1" ht="20.25">
      <c r="A104" s="71"/>
      <c r="B104" s="73"/>
      <c r="C104" s="73"/>
      <c r="D104" s="73"/>
      <c r="E104" s="73"/>
      <c r="F104" s="73"/>
      <c r="G104" s="72"/>
      <c r="H104" s="72"/>
      <c r="J104" s="58"/>
      <c r="K104" s="58"/>
      <c r="L104" s="58"/>
      <c r="M104" s="56"/>
    </row>
    <row r="105" spans="1:16" s="57" customFormat="1" ht="20.25">
      <c r="A105" s="71"/>
      <c r="B105" s="73"/>
      <c r="C105" s="73"/>
      <c r="D105" s="73"/>
      <c r="E105" s="73"/>
      <c r="F105" s="73"/>
      <c r="G105" s="72"/>
      <c r="H105" s="72"/>
      <c r="J105" s="58"/>
      <c r="K105" s="58"/>
      <c r="L105" s="58"/>
      <c r="M105" s="56"/>
    </row>
    <row r="106" spans="1:16" s="57" customFormat="1" ht="20.25">
      <c r="A106" s="71"/>
      <c r="B106" s="73"/>
      <c r="C106" s="73"/>
      <c r="D106" s="73"/>
      <c r="E106" s="73"/>
      <c r="F106" s="73"/>
      <c r="G106" s="72"/>
      <c r="H106" s="72"/>
      <c r="J106" s="58"/>
      <c r="K106" s="58"/>
      <c r="L106" s="58"/>
      <c r="M106" s="56"/>
    </row>
    <row r="107" spans="1:16" s="57" customFormat="1" ht="20.25">
      <c r="A107" s="71"/>
      <c r="B107" s="73"/>
      <c r="C107" s="73"/>
      <c r="D107" s="73"/>
      <c r="E107" s="73"/>
      <c r="F107" s="73"/>
      <c r="G107" s="72"/>
      <c r="H107" s="72"/>
      <c r="J107" s="58"/>
      <c r="K107" s="58"/>
      <c r="L107" s="58"/>
      <c r="M107" s="56"/>
    </row>
    <row r="108" spans="1:16" s="57" customFormat="1" ht="20.25">
      <c r="A108" s="71"/>
      <c r="B108" s="73"/>
      <c r="C108" s="73"/>
      <c r="D108" s="73"/>
      <c r="E108" s="73"/>
      <c r="F108" s="73"/>
      <c r="G108" s="72"/>
      <c r="H108" s="72"/>
      <c r="J108" s="58"/>
      <c r="K108" s="58"/>
      <c r="L108" s="58"/>
      <c r="M108" s="56"/>
    </row>
    <row r="109" spans="1:16" s="57" customFormat="1" ht="20.25">
      <c r="A109" s="71"/>
      <c r="B109" s="73"/>
      <c r="C109" s="73"/>
      <c r="D109" s="73"/>
      <c r="E109" s="73"/>
      <c r="F109" s="73"/>
      <c r="G109" s="72"/>
      <c r="H109" s="72"/>
      <c r="J109" s="58"/>
      <c r="K109" s="58"/>
      <c r="L109" s="58"/>
      <c r="M109" s="56"/>
    </row>
    <row r="110" spans="1:16" s="57" customFormat="1" ht="20.25">
      <c r="A110" s="71"/>
      <c r="B110" s="73"/>
      <c r="C110" s="73"/>
      <c r="D110" s="73"/>
      <c r="E110" s="73"/>
      <c r="F110" s="73"/>
      <c r="G110" s="72"/>
      <c r="H110" s="72"/>
      <c r="J110" s="58"/>
      <c r="K110" s="58"/>
      <c r="L110" s="58"/>
      <c r="M110" s="56"/>
    </row>
    <row r="111" spans="1:16" s="57" customFormat="1" ht="20.25">
      <c r="A111" s="71"/>
      <c r="B111" s="73"/>
      <c r="C111" s="73"/>
      <c r="D111" s="73"/>
      <c r="E111" s="73"/>
      <c r="F111" s="73"/>
      <c r="G111" s="72"/>
      <c r="H111" s="72"/>
      <c r="J111" s="58"/>
      <c r="K111" s="58"/>
      <c r="L111" s="58"/>
      <c r="M111" s="56"/>
    </row>
    <row r="112" spans="1:16" s="57" customFormat="1" ht="20.25">
      <c r="A112" s="71"/>
      <c r="B112" s="73"/>
      <c r="C112" s="73"/>
      <c r="D112" s="73"/>
      <c r="E112" s="73"/>
      <c r="F112" s="73"/>
      <c r="G112" s="72"/>
      <c r="H112" s="72"/>
      <c r="J112" s="58"/>
      <c r="K112" s="58"/>
      <c r="L112" s="58"/>
      <c r="M112" s="56"/>
    </row>
    <row r="113" spans="1:13" s="57" customFormat="1" ht="20.25">
      <c r="A113" s="71"/>
      <c r="B113" s="73"/>
      <c r="C113" s="73"/>
      <c r="D113" s="73"/>
      <c r="E113" s="73"/>
      <c r="F113" s="73"/>
      <c r="G113" s="72"/>
      <c r="H113" s="72"/>
      <c r="J113" s="58"/>
      <c r="K113" s="58"/>
      <c r="L113" s="58"/>
      <c r="M113" s="56"/>
    </row>
    <row r="114" spans="1:13" s="57" customFormat="1" ht="20.25">
      <c r="A114" s="71"/>
      <c r="B114" s="73"/>
      <c r="C114" s="73"/>
      <c r="D114" s="73"/>
      <c r="E114" s="73"/>
      <c r="F114" s="73"/>
      <c r="G114" s="72"/>
      <c r="H114" s="72"/>
      <c r="J114" s="58"/>
      <c r="K114" s="58"/>
      <c r="L114" s="58"/>
      <c r="M114" s="56"/>
    </row>
    <row r="115" spans="1:13" s="57" customFormat="1" ht="20.25">
      <c r="A115" s="71"/>
      <c r="B115" s="73"/>
      <c r="C115" s="73"/>
      <c r="D115" s="73"/>
      <c r="E115" s="73"/>
      <c r="F115" s="73"/>
      <c r="G115" s="72"/>
      <c r="H115" s="72"/>
      <c r="J115" s="58"/>
      <c r="K115" s="58"/>
      <c r="L115" s="58"/>
      <c r="M115" s="56"/>
    </row>
    <row r="116" spans="1:13" s="57" customFormat="1" ht="20.25">
      <c r="A116" s="71"/>
      <c r="B116" s="73"/>
      <c r="C116" s="73"/>
      <c r="D116" s="73"/>
      <c r="E116" s="73"/>
      <c r="F116" s="73"/>
      <c r="G116" s="72"/>
      <c r="H116" s="72"/>
      <c r="J116" s="58"/>
      <c r="K116" s="58"/>
      <c r="L116" s="58"/>
      <c r="M116" s="56"/>
    </row>
    <row r="117" spans="1:13" s="57" customFormat="1" ht="20.25">
      <c r="A117" s="71"/>
      <c r="B117" s="73"/>
      <c r="C117" s="73"/>
      <c r="D117" s="73"/>
      <c r="E117" s="73"/>
      <c r="F117" s="73"/>
      <c r="G117" s="72"/>
      <c r="H117" s="72"/>
      <c r="J117" s="58"/>
      <c r="K117" s="58"/>
      <c r="L117" s="58"/>
      <c r="M117" s="56"/>
    </row>
    <row r="118" spans="1:13" s="57" customFormat="1" ht="20.25">
      <c r="A118" s="71"/>
      <c r="B118" s="73"/>
      <c r="C118" s="73"/>
      <c r="D118" s="73"/>
      <c r="E118" s="73"/>
      <c r="F118" s="73"/>
      <c r="G118" s="72"/>
      <c r="H118" s="72"/>
      <c r="J118" s="58"/>
      <c r="K118" s="58"/>
      <c r="L118" s="58"/>
      <c r="M118" s="56"/>
    </row>
    <row r="119" spans="1:13" s="57" customFormat="1" ht="20.25">
      <c r="A119" s="71"/>
      <c r="B119" s="73"/>
      <c r="C119" s="73"/>
      <c r="D119" s="73"/>
      <c r="E119" s="73"/>
      <c r="F119" s="73"/>
      <c r="G119" s="72"/>
      <c r="H119" s="72"/>
      <c r="J119" s="58"/>
      <c r="K119" s="58"/>
      <c r="L119" s="58"/>
      <c r="M119" s="56"/>
    </row>
    <row r="120" spans="1:13" s="57" customFormat="1" ht="20.25">
      <c r="A120" s="71"/>
      <c r="B120" s="73"/>
      <c r="C120" s="73"/>
      <c r="D120" s="73"/>
      <c r="E120" s="73"/>
      <c r="F120" s="73"/>
      <c r="G120" s="72"/>
      <c r="H120" s="72"/>
      <c r="J120" s="58"/>
      <c r="K120" s="58"/>
      <c r="L120" s="58"/>
      <c r="M120" s="56"/>
    </row>
    <row r="121" spans="1:13" s="57" customFormat="1">
      <c r="A121" s="71"/>
      <c r="B121" s="41"/>
      <c r="C121" s="72"/>
      <c r="D121" s="72"/>
      <c r="E121" s="72"/>
      <c r="F121" s="72"/>
      <c r="G121" s="72"/>
      <c r="H121" s="72"/>
      <c r="J121" s="58"/>
      <c r="K121" s="58"/>
      <c r="L121" s="58"/>
      <c r="M121" s="56"/>
    </row>
    <row r="122" spans="1:13" s="57" customFormat="1">
      <c r="A122" s="71"/>
      <c r="B122" s="41"/>
      <c r="C122" s="72"/>
      <c r="D122" s="72"/>
      <c r="E122" s="72"/>
      <c r="F122" s="72"/>
      <c r="G122" s="72"/>
      <c r="H122" s="72"/>
      <c r="J122" s="58"/>
      <c r="K122" s="58"/>
      <c r="L122" s="58"/>
      <c r="M122" s="56"/>
    </row>
    <row r="123" spans="1:13" s="57" customFormat="1">
      <c r="A123" s="46"/>
      <c r="B123" s="47"/>
      <c r="J123" s="58"/>
      <c r="K123" s="58"/>
      <c r="L123" s="58"/>
      <c r="M123" s="56"/>
    </row>
    <row r="124" spans="1:13" s="57" customFormat="1">
      <c r="A124" s="46"/>
      <c r="B124" s="47"/>
      <c r="J124" s="58"/>
      <c r="K124" s="58"/>
      <c r="L124" s="58"/>
      <c r="M124" s="56"/>
    </row>
    <row r="125" spans="1:13" s="57" customFormat="1">
      <c r="A125" s="46"/>
      <c r="B125" s="47"/>
      <c r="J125" s="58"/>
      <c r="K125" s="58"/>
      <c r="L125" s="58"/>
      <c r="M125" s="56"/>
    </row>
    <row r="126" spans="1:13" s="57" customFormat="1">
      <c r="A126" s="46"/>
      <c r="B126" s="47"/>
      <c r="J126" s="58"/>
      <c r="K126" s="58"/>
      <c r="L126" s="58"/>
      <c r="M126" s="56"/>
    </row>
    <row r="127" spans="1:13" s="57" customFormat="1">
      <c r="A127" s="46"/>
      <c r="B127" s="47"/>
      <c r="J127" s="58"/>
      <c r="K127" s="58"/>
      <c r="L127" s="58"/>
      <c r="M127" s="56"/>
    </row>
    <row r="128" spans="1:13" s="57" customFormat="1">
      <c r="A128" s="46"/>
      <c r="B128" s="47"/>
      <c r="J128" s="58"/>
      <c r="K128" s="58"/>
      <c r="L128" s="58"/>
      <c r="M128" s="56"/>
    </row>
    <row r="129" spans="1:13" s="57" customFormat="1">
      <c r="A129" s="46"/>
      <c r="B129" s="47"/>
      <c r="J129" s="58"/>
      <c r="K129" s="58"/>
      <c r="L129" s="58"/>
      <c r="M129" s="56"/>
    </row>
    <row r="130" spans="1:13" s="57" customFormat="1">
      <c r="A130" s="46"/>
      <c r="B130" s="47"/>
      <c r="J130" s="58"/>
      <c r="K130" s="58"/>
      <c r="L130" s="58"/>
      <c r="M130" s="56"/>
    </row>
    <row r="131" spans="1:13" s="57" customFormat="1">
      <c r="A131" s="46"/>
      <c r="B131" s="47"/>
      <c r="J131" s="58"/>
      <c r="K131" s="58"/>
      <c r="L131" s="58"/>
      <c r="M131" s="56"/>
    </row>
    <row r="132" spans="1:13" s="57" customFormat="1">
      <c r="A132" s="46"/>
      <c r="B132" s="47"/>
      <c r="J132" s="58"/>
      <c r="K132" s="58"/>
      <c r="L132" s="58"/>
      <c r="M132" s="56"/>
    </row>
    <row r="133" spans="1:13" s="57" customFormat="1">
      <c r="A133" s="46"/>
      <c r="B133" s="47"/>
      <c r="J133" s="58"/>
      <c r="K133" s="58"/>
      <c r="L133" s="58"/>
      <c r="M133" s="56"/>
    </row>
    <row r="134" spans="1:13" s="57" customFormat="1">
      <c r="A134" s="46"/>
      <c r="B134" s="47"/>
      <c r="J134" s="58"/>
      <c r="K134" s="58"/>
      <c r="L134" s="58"/>
      <c r="M134" s="56"/>
    </row>
    <row r="135" spans="1:13" s="57" customFormat="1">
      <c r="A135" s="46"/>
      <c r="B135" s="47"/>
      <c r="J135" s="58"/>
      <c r="K135" s="58"/>
      <c r="L135" s="58"/>
      <c r="M135" s="56"/>
    </row>
    <row r="136" spans="1:13" s="57" customFormat="1">
      <c r="A136" s="46"/>
      <c r="B136" s="47"/>
      <c r="J136" s="58"/>
      <c r="K136" s="58"/>
      <c r="L136" s="58"/>
      <c r="M136" s="56"/>
    </row>
    <row r="137" spans="1:13" s="57" customFormat="1">
      <c r="A137" s="46"/>
      <c r="B137" s="47"/>
      <c r="J137" s="58"/>
      <c r="K137" s="58"/>
      <c r="L137" s="58"/>
      <c r="M137" s="56"/>
    </row>
    <row r="138" spans="1:13" s="57" customFormat="1">
      <c r="A138" s="46"/>
      <c r="B138" s="47"/>
      <c r="J138" s="58"/>
      <c r="K138" s="58"/>
      <c r="L138" s="58"/>
      <c r="M138" s="56"/>
    </row>
    <row r="139" spans="1:13" s="57" customFormat="1">
      <c r="A139" s="46"/>
      <c r="B139" s="47"/>
      <c r="J139" s="58"/>
      <c r="K139" s="58"/>
      <c r="L139" s="58"/>
      <c r="M139" s="56"/>
    </row>
    <row r="140" spans="1:13" s="57" customFormat="1">
      <c r="A140" s="46"/>
      <c r="B140" s="47"/>
      <c r="J140" s="58"/>
      <c r="K140" s="58"/>
      <c r="L140" s="58"/>
      <c r="M140" s="56"/>
    </row>
    <row r="141" spans="1:13" s="57" customFormat="1">
      <c r="A141" s="46"/>
      <c r="B141" s="47"/>
      <c r="J141" s="58"/>
      <c r="K141" s="58"/>
      <c r="L141" s="58"/>
      <c r="M141" s="56"/>
    </row>
    <row r="142" spans="1:13" s="57" customFormat="1">
      <c r="A142" s="46"/>
      <c r="B142" s="47"/>
      <c r="J142" s="58"/>
      <c r="K142" s="58"/>
      <c r="L142" s="58"/>
      <c r="M142" s="56"/>
    </row>
    <row r="143" spans="1:13" s="57" customFormat="1">
      <c r="A143" s="46"/>
      <c r="B143" s="47"/>
      <c r="J143" s="58"/>
      <c r="K143" s="58"/>
      <c r="L143" s="58"/>
      <c r="M143" s="56"/>
    </row>
    <row r="144" spans="1:13" s="57" customFormat="1">
      <c r="A144" s="46"/>
      <c r="B144" s="47"/>
      <c r="J144" s="58"/>
      <c r="K144" s="58"/>
      <c r="L144" s="58"/>
      <c r="M144" s="56"/>
    </row>
    <row r="145" spans="1:13" s="57" customFormat="1">
      <c r="A145" s="46"/>
      <c r="B145" s="47"/>
      <c r="J145" s="58"/>
      <c r="K145" s="58"/>
      <c r="L145" s="58"/>
      <c r="M145" s="56"/>
    </row>
    <row r="146" spans="1:13" s="57" customFormat="1">
      <c r="A146" s="46"/>
      <c r="B146" s="47"/>
      <c r="J146" s="58"/>
      <c r="K146" s="58"/>
      <c r="L146" s="58"/>
      <c r="M146" s="56"/>
    </row>
    <row r="147" spans="1:13" s="57" customFormat="1">
      <c r="A147" s="46"/>
      <c r="B147" s="47"/>
      <c r="J147" s="58"/>
      <c r="K147" s="58"/>
      <c r="L147" s="58"/>
      <c r="M147" s="56"/>
    </row>
    <row r="148" spans="1:13" s="57" customFormat="1">
      <c r="A148" s="46"/>
      <c r="B148" s="47"/>
      <c r="J148" s="58"/>
      <c r="K148" s="58"/>
      <c r="L148" s="58"/>
      <c r="M148" s="56"/>
    </row>
    <row r="149" spans="1:13" s="57" customFormat="1">
      <c r="A149" s="46"/>
      <c r="B149" s="47"/>
      <c r="J149" s="58"/>
      <c r="K149" s="58"/>
      <c r="L149" s="58"/>
      <c r="M149" s="56"/>
    </row>
    <row r="150" spans="1:13" s="57" customFormat="1">
      <c r="A150" s="46"/>
      <c r="B150" s="47"/>
      <c r="J150" s="58"/>
      <c r="K150" s="58"/>
      <c r="L150" s="58"/>
      <c r="M150" s="56"/>
    </row>
    <row r="151" spans="1:13" s="57" customFormat="1">
      <c r="A151" s="46"/>
      <c r="B151" s="47"/>
      <c r="J151" s="58"/>
      <c r="K151" s="58"/>
      <c r="L151" s="58"/>
      <c r="M151" s="56"/>
    </row>
    <row r="152" spans="1:13" s="57" customFormat="1">
      <c r="A152" s="46"/>
      <c r="B152" s="47"/>
      <c r="J152" s="58"/>
      <c r="K152" s="58"/>
      <c r="L152" s="58"/>
      <c r="M152" s="56"/>
    </row>
    <row r="153" spans="1:13" s="57" customFormat="1">
      <c r="A153" s="46"/>
      <c r="B153" s="47"/>
      <c r="J153" s="58"/>
      <c r="K153" s="58"/>
      <c r="L153" s="58"/>
      <c r="M153" s="56"/>
    </row>
    <row r="154" spans="1:13" s="57" customFormat="1">
      <c r="A154" s="46"/>
      <c r="B154" s="47"/>
      <c r="J154" s="58"/>
      <c r="K154" s="58"/>
      <c r="L154" s="58"/>
      <c r="M154" s="56"/>
    </row>
    <row r="155" spans="1:13" s="57" customFormat="1">
      <c r="A155" s="46"/>
      <c r="B155" s="47"/>
      <c r="J155" s="58"/>
      <c r="K155" s="58"/>
      <c r="L155" s="58"/>
      <c r="M155" s="56"/>
    </row>
    <row r="156" spans="1:13" s="57" customFormat="1">
      <c r="A156" s="46"/>
      <c r="B156" s="47"/>
      <c r="J156" s="58"/>
      <c r="K156" s="58"/>
      <c r="L156" s="58"/>
      <c r="M156" s="56"/>
    </row>
    <row r="157" spans="1:13" s="57" customFormat="1">
      <c r="A157" s="46"/>
      <c r="B157" s="47"/>
      <c r="J157" s="58"/>
      <c r="K157" s="58"/>
      <c r="L157" s="58"/>
      <c r="M157" s="56"/>
    </row>
    <row r="158" spans="1:13" s="57" customFormat="1">
      <c r="A158" s="46"/>
      <c r="B158" s="47"/>
      <c r="J158" s="58"/>
      <c r="K158" s="58"/>
      <c r="L158" s="58"/>
      <c r="M158" s="56"/>
    </row>
    <row r="159" spans="1:13" s="57" customFormat="1">
      <c r="A159" s="46"/>
      <c r="B159" s="47"/>
      <c r="J159" s="58"/>
      <c r="K159" s="58"/>
      <c r="L159" s="58"/>
      <c r="M159" s="56"/>
    </row>
    <row r="160" spans="1:13" s="57" customFormat="1">
      <c r="A160" s="46"/>
      <c r="B160" s="47"/>
      <c r="J160" s="58"/>
      <c r="K160" s="58"/>
      <c r="L160" s="58"/>
      <c r="M160" s="56"/>
    </row>
    <row r="161" spans="1:13" s="57" customFormat="1">
      <c r="A161" s="46"/>
      <c r="B161" s="47"/>
      <c r="J161" s="58"/>
      <c r="K161" s="58"/>
      <c r="L161" s="58"/>
      <c r="M161" s="56"/>
    </row>
    <row r="162" spans="1:13" s="57" customFormat="1">
      <c r="A162" s="46"/>
      <c r="B162" s="47"/>
      <c r="J162" s="58"/>
      <c r="K162" s="58"/>
      <c r="L162" s="58"/>
      <c r="M162" s="56"/>
    </row>
    <row r="163" spans="1:13" s="57" customFormat="1">
      <c r="A163" s="46"/>
      <c r="B163" s="47"/>
      <c r="J163" s="58"/>
      <c r="K163" s="58"/>
      <c r="L163" s="58"/>
      <c r="M163" s="56"/>
    </row>
    <row r="164" spans="1:13" s="57" customFormat="1">
      <c r="A164" s="46"/>
      <c r="B164" s="47"/>
      <c r="J164" s="58"/>
      <c r="K164" s="58"/>
      <c r="L164" s="58"/>
      <c r="M164" s="56"/>
    </row>
    <row r="165" spans="1:13" s="57" customFormat="1">
      <c r="A165" s="46"/>
      <c r="B165" s="47"/>
      <c r="J165" s="58"/>
      <c r="K165" s="58"/>
      <c r="L165" s="58"/>
      <c r="M165" s="56"/>
    </row>
    <row r="166" spans="1:13" s="57" customFormat="1">
      <c r="A166" s="46"/>
      <c r="B166" s="47"/>
      <c r="J166" s="58"/>
      <c r="K166" s="58"/>
      <c r="L166" s="58"/>
      <c r="M166" s="56"/>
    </row>
    <row r="167" spans="1:13" s="57" customFormat="1">
      <c r="A167" s="46"/>
      <c r="B167" s="47"/>
      <c r="J167" s="58"/>
      <c r="K167" s="58"/>
      <c r="L167" s="58"/>
      <c r="M167" s="56"/>
    </row>
    <row r="168" spans="1:13" s="57" customFormat="1">
      <c r="A168" s="46"/>
      <c r="B168" s="47"/>
      <c r="J168" s="58"/>
      <c r="K168" s="58"/>
      <c r="L168" s="58"/>
      <c r="M168" s="56"/>
    </row>
    <row r="169" spans="1:13" s="57" customFormat="1">
      <c r="A169" s="46"/>
      <c r="B169" s="47"/>
      <c r="J169" s="58"/>
      <c r="K169" s="58"/>
      <c r="L169" s="58"/>
      <c r="M169" s="56"/>
    </row>
    <row r="170" spans="1:13" s="57" customFormat="1">
      <c r="A170" s="46"/>
      <c r="B170" s="47"/>
      <c r="J170" s="58"/>
      <c r="K170" s="58"/>
      <c r="L170" s="58"/>
      <c r="M170" s="56"/>
    </row>
    <row r="171" spans="1:13" s="57" customFormat="1">
      <c r="A171" s="46"/>
      <c r="B171" s="47"/>
      <c r="J171" s="58"/>
      <c r="K171" s="58"/>
      <c r="L171" s="58"/>
      <c r="M171" s="56"/>
    </row>
    <row r="172" spans="1:13" s="57" customFormat="1">
      <c r="A172" s="46"/>
      <c r="B172" s="47"/>
      <c r="J172" s="58"/>
      <c r="K172" s="58"/>
      <c r="L172" s="58"/>
      <c r="M172" s="56"/>
    </row>
    <row r="173" spans="1:13" s="57" customFormat="1">
      <c r="A173" s="46"/>
      <c r="B173" s="47"/>
      <c r="J173" s="58"/>
      <c r="K173" s="58"/>
      <c r="L173" s="58"/>
      <c r="M173" s="56"/>
    </row>
    <row r="174" spans="1:13" s="57" customFormat="1">
      <c r="A174" s="46"/>
      <c r="B174" s="47"/>
      <c r="J174" s="58"/>
      <c r="K174" s="58"/>
      <c r="L174" s="58"/>
      <c r="M174" s="56"/>
    </row>
    <row r="175" spans="1:13" s="57" customFormat="1">
      <c r="A175" s="46"/>
      <c r="B175" s="47"/>
      <c r="J175" s="58"/>
      <c r="K175" s="58"/>
      <c r="L175" s="58"/>
      <c r="M175" s="56"/>
    </row>
    <row r="176" spans="1:13" s="57" customFormat="1">
      <c r="A176" s="46"/>
      <c r="B176" s="47"/>
      <c r="J176" s="58"/>
      <c r="K176" s="58"/>
      <c r="L176" s="58"/>
      <c r="M176" s="56"/>
    </row>
    <row r="177" spans="1:13" s="57" customFormat="1">
      <c r="A177" s="46"/>
      <c r="B177" s="47"/>
      <c r="J177" s="58"/>
      <c r="K177" s="58"/>
      <c r="L177" s="58"/>
      <c r="M177" s="56"/>
    </row>
    <row r="178" spans="1:13" s="57" customFormat="1">
      <c r="A178" s="46"/>
      <c r="B178" s="47"/>
      <c r="J178" s="58"/>
      <c r="K178" s="58"/>
      <c r="L178" s="58"/>
      <c r="M178" s="56"/>
    </row>
    <row r="179" spans="1:13" s="57" customFormat="1">
      <c r="A179" s="46"/>
      <c r="B179" s="47"/>
      <c r="J179" s="58"/>
      <c r="K179" s="58"/>
      <c r="L179" s="58"/>
      <c r="M179" s="56"/>
    </row>
  </sheetData>
  <sheetProtection selectLockedCells="1" selectUnlockedCells="1"/>
  <mergeCells count="5">
    <mergeCell ref="E2:L2"/>
    <mergeCell ref="D6:F6"/>
    <mergeCell ref="A8:B8"/>
    <mergeCell ref="C8:F8"/>
    <mergeCell ref="J8:L8"/>
  </mergeCells>
  <dataValidations count="3">
    <dataValidation type="list" allowBlank="1" showInputMessage="1" showErrorMessage="1" sqref="C8:F8">
      <formula1>$P$8:$P$94</formula1>
      <formula2>0</formula2>
    </dataValidation>
    <dataValidation type="list" allowBlank="1" showInputMessage="1" showErrorMessage="1" sqref="M12:M89">
      <formula1>$R$12:$R$79</formula1>
      <formula2>0</formula2>
    </dataValidation>
    <dataValidation type="list" allowBlank="1" showInputMessage="1" showErrorMessage="1" sqref="H8">
      <formula1>$Q$9:$Q$12</formula1>
      <formula2>0</formula2>
    </dataValidation>
  </dataValidations>
  <printOptions horizontalCentered="1"/>
  <pageMargins left="0.51181102362204722" right="0.55118110236220474" top="0.35433070866141736" bottom="0.35433070866141736" header="0.51181102362204722" footer="0.51181102362204722"/>
  <pageSetup paperSize="9" scale="49" firstPageNumber="0" fitToHeight="2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180"/>
  <sheetViews>
    <sheetView tabSelected="1" zoomScaleNormal="100" workbookViewId="0">
      <selection activeCell="C9" sqref="C9:F9"/>
    </sheetView>
  </sheetViews>
  <sheetFormatPr defaultColWidth="9.28515625" defaultRowHeight="12.75"/>
  <cols>
    <col min="1" max="1" width="7.140625" style="1" customWidth="1"/>
    <col min="2" max="2" width="24.140625" style="2" customWidth="1"/>
    <col min="3" max="3" width="13.28515625" style="3" customWidth="1"/>
    <col min="4" max="4" width="11.5703125" style="3" customWidth="1"/>
    <col min="5" max="5" width="12.7109375" style="3" customWidth="1"/>
    <col min="6" max="6" width="9.85546875" style="3" customWidth="1"/>
    <col min="7" max="8" width="9.28515625" style="3" customWidth="1"/>
    <col min="9" max="9" width="10.7109375" style="3" customWidth="1"/>
    <col min="10" max="10" width="10.85546875" style="4" customWidth="1"/>
    <col min="11" max="11" width="11.140625" style="4" customWidth="1"/>
    <col min="12" max="12" width="12.28515625" style="4" customWidth="1"/>
    <col min="13" max="13" width="34.140625" style="5" bestFit="1" customWidth="1"/>
    <col min="14" max="14" width="8.7109375" style="3" customWidth="1"/>
    <col min="15" max="15" width="4" style="3" hidden="1" customWidth="1"/>
    <col min="16" max="16" width="32.7109375" style="3" hidden="1" customWidth="1"/>
    <col min="17" max="17" width="8.5703125" style="3" hidden="1" customWidth="1"/>
    <col min="18" max="18" width="31" style="3" hidden="1" customWidth="1"/>
    <col min="19" max="19" width="9.140625" style="3" customWidth="1"/>
    <col min="20" max="16384" width="9.28515625" style="3"/>
  </cols>
  <sheetData>
    <row r="2" spans="1:18" ht="18">
      <c r="C2" s="6"/>
      <c r="D2" s="6"/>
      <c r="E2" s="163"/>
      <c r="F2" s="163"/>
      <c r="G2" s="163"/>
      <c r="H2" s="163"/>
      <c r="I2" s="163"/>
      <c r="J2" s="163"/>
      <c r="K2" s="163"/>
      <c r="L2" s="163"/>
      <c r="M2" s="7"/>
    </row>
    <row r="3" spans="1:18" ht="18">
      <c r="C3" s="6"/>
      <c r="D3" s="6"/>
      <c r="H3" s="8"/>
    </row>
    <row r="4" spans="1:18" ht="18">
      <c r="C4" s="6"/>
      <c r="D4" s="6"/>
      <c r="E4" s="6"/>
      <c r="F4" s="6"/>
      <c r="G4" s="6"/>
      <c r="H4" s="6"/>
      <c r="I4" s="6"/>
    </row>
    <row r="5" spans="1:18">
      <c r="C5" s="9"/>
      <c r="D5" s="9"/>
      <c r="E5" s="9"/>
      <c r="F5" s="10"/>
      <c r="G5" s="11"/>
      <c r="H5" s="12"/>
      <c r="I5" s="13"/>
      <c r="J5" s="14"/>
      <c r="K5" s="15"/>
    </row>
    <row r="6" spans="1:18" ht="23.25">
      <c r="C6" s="16" t="s">
        <v>0</v>
      </c>
      <c r="D6" s="164"/>
      <c r="E6" s="164"/>
      <c r="F6" s="164"/>
      <c r="G6" s="17"/>
      <c r="J6" s="18"/>
      <c r="K6" s="15"/>
      <c r="M6" s="19"/>
    </row>
    <row r="7" spans="1:18">
      <c r="C7" s="59"/>
      <c r="D7" s="59"/>
      <c r="E7" s="59"/>
      <c r="F7" s="59"/>
    </row>
    <row r="8" spans="1:18" ht="23.25" customHeight="1">
      <c r="A8" s="165" t="s">
        <v>1</v>
      </c>
      <c r="B8" s="165"/>
      <c r="C8" s="166"/>
      <c r="D8" s="166"/>
      <c r="E8" s="166"/>
      <c r="F8" s="166"/>
      <c r="G8" s="20" t="s">
        <v>3</v>
      </c>
      <c r="H8" s="20" t="s">
        <v>4</v>
      </c>
      <c r="J8" s="163" t="s">
        <v>5</v>
      </c>
      <c r="K8" s="163"/>
      <c r="L8" s="163"/>
      <c r="M8" s="114" t="s">
        <v>6</v>
      </c>
    </row>
    <row r="9" spans="1:18" s="181" customFormat="1" ht="23.25" customHeight="1">
      <c r="A9" s="163" t="s">
        <v>303</v>
      </c>
      <c r="B9" s="163"/>
      <c r="C9" s="179"/>
      <c r="D9" s="179"/>
      <c r="E9" s="179"/>
      <c r="F9" s="179"/>
      <c r="G9" s="180"/>
      <c r="H9" s="180"/>
      <c r="J9" s="182"/>
      <c r="K9" s="182"/>
      <c r="L9" s="182"/>
      <c r="M9" s="183"/>
    </row>
    <row r="10" spans="1:18" ht="13.5" customHeight="1"/>
    <row r="11" spans="1:18" s="29" customFormat="1" ht="55.5" customHeight="1" thickBot="1">
      <c r="A11" s="21" t="s">
        <v>0</v>
      </c>
      <c r="B11" s="22" t="s">
        <v>7</v>
      </c>
      <c r="C11" s="23" t="s">
        <v>8</v>
      </c>
      <c r="D11" s="23" t="s">
        <v>9</v>
      </c>
      <c r="E11" s="24" t="s">
        <v>10</v>
      </c>
      <c r="F11" s="25" t="s">
        <v>298</v>
      </c>
      <c r="G11" s="26" t="s">
        <v>299</v>
      </c>
      <c r="H11" s="25" t="s">
        <v>300</v>
      </c>
      <c r="I11" s="27" t="s">
        <v>301</v>
      </c>
      <c r="J11" s="28" t="s">
        <v>11</v>
      </c>
      <c r="K11" s="28" t="s">
        <v>12</v>
      </c>
      <c r="L11" s="28" t="s">
        <v>13</v>
      </c>
      <c r="M11" s="103" t="s">
        <v>14</v>
      </c>
      <c r="P11" s="30" t="s">
        <v>15</v>
      </c>
    </row>
    <row r="12" spans="1:18" s="33" customFormat="1" ht="24.95" customHeight="1">
      <c r="A12" s="88">
        <v>3</v>
      </c>
      <c r="B12" s="88"/>
      <c r="C12" s="88"/>
      <c r="D12" s="88"/>
      <c r="E12" s="88"/>
      <c r="F12" s="92">
        <v>1</v>
      </c>
      <c r="G12" s="93">
        <v>1</v>
      </c>
      <c r="H12" s="93">
        <v>1</v>
      </c>
      <c r="I12" s="94">
        <v>1</v>
      </c>
      <c r="J12" s="104">
        <f t="shared" ref="J12:J90" si="0">C12*0.001*D12*0.001*E12</f>
        <v>0</v>
      </c>
      <c r="K12" s="105">
        <f t="shared" ref="K12:K90" si="1">(C12*0.001*F12+D12*0.001*H12)*E12</f>
        <v>0</v>
      </c>
      <c r="L12" s="105">
        <f t="shared" ref="L12:L90" si="2">(C12*0.001*G12+D12*0.001*I12)*E12</f>
        <v>0</v>
      </c>
      <c r="M12" s="108"/>
      <c r="O12" s="33">
        <v>80</v>
      </c>
      <c r="P12" s="34" t="s">
        <v>16</v>
      </c>
      <c r="Q12" s="33" t="s">
        <v>17</v>
      </c>
    </row>
    <row r="13" spans="1:18" s="33" customFormat="1" ht="24.95" customHeight="1">
      <c r="A13" s="88">
        <v>4</v>
      </c>
      <c r="B13" s="88"/>
      <c r="C13" s="88"/>
      <c r="D13" s="88"/>
      <c r="E13" s="88"/>
      <c r="F13" s="95">
        <v>1</v>
      </c>
      <c r="G13" s="31">
        <v>1</v>
      </c>
      <c r="H13" s="31">
        <v>1</v>
      </c>
      <c r="I13" s="96">
        <v>1</v>
      </c>
      <c r="J13" s="107">
        <f t="shared" si="0"/>
        <v>0</v>
      </c>
      <c r="K13" s="32">
        <f t="shared" si="1"/>
        <v>0</v>
      </c>
      <c r="L13" s="32">
        <f t="shared" si="2"/>
        <v>0</v>
      </c>
      <c r="M13" s="108"/>
      <c r="O13" s="33">
        <v>100</v>
      </c>
      <c r="P13" s="34" t="s">
        <v>19</v>
      </c>
      <c r="Q13" s="33" t="s">
        <v>20</v>
      </c>
      <c r="R13" s="35"/>
    </row>
    <row r="14" spans="1:18" s="33" customFormat="1" ht="24.95" customHeight="1">
      <c r="A14" s="88">
        <v>5</v>
      </c>
      <c r="B14" s="88"/>
      <c r="C14" s="88"/>
      <c r="D14" s="88"/>
      <c r="E14" s="88"/>
      <c r="F14" s="95">
        <v>1</v>
      </c>
      <c r="G14" s="31">
        <v>1</v>
      </c>
      <c r="H14" s="31">
        <v>1</v>
      </c>
      <c r="I14" s="96">
        <v>1</v>
      </c>
      <c r="J14" s="107">
        <f t="shared" si="0"/>
        <v>0</v>
      </c>
      <c r="K14" s="32">
        <f t="shared" si="1"/>
        <v>0</v>
      </c>
      <c r="L14" s="32">
        <f t="shared" si="2"/>
        <v>0</v>
      </c>
      <c r="M14" s="108"/>
      <c r="P14" s="34" t="s">
        <v>21</v>
      </c>
      <c r="Q14" s="33" t="s">
        <v>22</v>
      </c>
      <c r="R14" s="36" t="s">
        <v>23</v>
      </c>
    </row>
    <row r="15" spans="1:18" s="33" customFormat="1" ht="24.95" customHeight="1">
      <c r="A15" s="88">
        <v>6</v>
      </c>
      <c r="B15" s="88"/>
      <c r="C15" s="88"/>
      <c r="D15" s="88"/>
      <c r="E15" s="88"/>
      <c r="F15" s="95">
        <v>1</v>
      </c>
      <c r="G15" s="31">
        <v>1</v>
      </c>
      <c r="H15" s="31">
        <v>1</v>
      </c>
      <c r="I15" s="96">
        <v>1</v>
      </c>
      <c r="J15" s="107">
        <f t="shared" si="0"/>
        <v>0</v>
      </c>
      <c r="K15" s="32">
        <f t="shared" si="1"/>
        <v>0</v>
      </c>
      <c r="L15" s="32">
        <f t="shared" si="2"/>
        <v>0</v>
      </c>
      <c r="M15" s="108"/>
      <c r="P15" s="34"/>
      <c r="R15" s="36"/>
    </row>
    <row r="16" spans="1:18" s="33" customFormat="1" ht="24.95" customHeight="1">
      <c r="A16" s="88">
        <v>7</v>
      </c>
      <c r="B16" s="88"/>
      <c r="C16" s="88"/>
      <c r="D16" s="88"/>
      <c r="E16" s="88"/>
      <c r="F16" s="95">
        <v>1</v>
      </c>
      <c r="G16" s="31">
        <v>1</v>
      </c>
      <c r="H16" s="31">
        <v>1</v>
      </c>
      <c r="I16" s="96">
        <v>1</v>
      </c>
      <c r="J16" s="107">
        <f t="shared" si="0"/>
        <v>0</v>
      </c>
      <c r="K16" s="32">
        <f t="shared" si="1"/>
        <v>0</v>
      </c>
      <c r="L16" s="32">
        <f t="shared" si="2"/>
        <v>0</v>
      </c>
      <c r="M16" s="108"/>
      <c r="P16" s="34"/>
      <c r="R16" s="36"/>
    </row>
    <row r="17" spans="1:18" s="33" customFormat="1" ht="24.95" customHeight="1">
      <c r="A17" s="88">
        <v>8</v>
      </c>
      <c r="B17" s="88"/>
      <c r="C17" s="90"/>
      <c r="D17" s="86"/>
      <c r="E17" s="86"/>
      <c r="F17" s="95">
        <v>1</v>
      </c>
      <c r="G17" s="31">
        <v>1</v>
      </c>
      <c r="H17" s="31">
        <v>1</v>
      </c>
      <c r="I17" s="96">
        <v>1</v>
      </c>
      <c r="J17" s="107">
        <f t="shared" si="0"/>
        <v>0</v>
      </c>
      <c r="K17" s="32">
        <f t="shared" si="1"/>
        <v>0</v>
      </c>
      <c r="L17" s="32">
        <f t="shared" si="2"/>
        <v>0</v>
      </c>
      <c r="M17" s="108"/>
      <c r="P17" s="34"/>
      <c r="R17" s="36"/>
    </row>
    <row r="18" spans="1:18" s="33" customFormat="1" ht="24.95" customHeight="1">
      <c r="A18" s="88">
        <v>9</v>
      </c>
      <c r="B18" s="88"/>
      <c r="C18" s="90"/>
      <c r="D18" s="86"/>
      <c r="E18" s="86"/>
      <c r="F18" s="95">
        <v>1</v>
      </c>
      <c r="G18" s="31">
        <v>1</v>
      </c>
      <c r="H18" s="31">
        <v>1</v>
      </c>
      <c r="I18" s="96">
        <v>1</v>
      </c>
      <c r="J18" s="107">
        <f t="shared" si="0"/>
        <v>0</v>
      </c>
      <c r="K18" s="32">
        <f t="shared" si="1"/>
        <v>0</v>
      </c>
      <c r="L18" s="32">
        <f t="shared" si="2"/>
        <v>0</v>
      </c>
      <c r="M18" s="108"/>
      <c r="P18" s="34"/>
      <c r="R18" s="36"/>
    </row>
    <row r="19" spans="1:18" s="33" customFormat="1" ht="24.95" customHeight="1">
      <c r="A19" s="88">
        <v>10</v>
      </c>
      <c r="B19" s="88"/>
      <c r="C19" s="90"/>
      <c r="D19" s="86"/>
      <c r="E19" s="86"/>
      <c r="F19" s="95">
        <v>1</v>
      </c>
      <c r="G19" s="31">
        <v>1</v>
      </c>
      <c r="H19" s="31">
        <v>1</v>
      </c>
      <c r="I19" s="96">
        <v>1</v>
      </c>
      <c r="J19" s="107">
        <f t="shared" si="0"/>
        <v>0</v>
      </c>
      <c r="K19" s="32">
        <f t="shared" si="1"/>
        <v>0</v>
      </c>
      <c r="L19" s="32">
        <f t="shared" si="2"/>
        <v>0</v>
      </c>
      <c r="M19" s="108"/>
      <c r="P19" s="34"/>
      <c r="R19" s="36"/>
    </row>
    <row r="20" spans="1:18" s="33" customFormat="1" ht="24.95" customHeight="1">
      <c r="A20" s="88">
        <v>11</v>
      </c>
      <c r="B20" s="88"/>
      <c r="C20" s="90"/>
      <c r="D20" s="86"/>
      <c r="E20" s="86"/>
      <c r="F20" s="95">
        <v>1</v>
      </c>
      <c r="G20" s="31">
        <v>1</v>
      </c>
      <c r="H20" s="31">
        <v>1</v>
      </c>
      <c r="I20" s="96">
        <v>1</v>
      </c>
      <c r="J20" s="107">
        <f t="shared" si="0"/>
        <v>0</v>
      </c>
      <c r="K20" s="32">
        <f t="shared" si="1"/>
        <v>0</v>
      </c>
      <c r="L20" s="32">
        <f t="shared" si="2"/>
        <v>0</v>
      </c>
      <c r="M20" s="108"/>
      <c r="P20" s="34"/>
      <c r="R20" s="36"/>
    </row>
    <row r="21" spans="1:18" s="33" customFormat="1" ht="24.95" customHeight="1">
      <c r="A21" s="88">
        <v>12</v>
      </c>
      <c r="B21" s="88"/>
      <c r="C21" s="90"/>
      <c r="D21" s="86"/>
      <c r="E21" s="86"/>
      <c r="F21" s="95">
        <v>1</v>
      </c>
      <c r="G21" s="31">
        <v>1</v>
      </c>
      <c r="H21" s="31">
        <v>1</v>
      </c>
      <c r="I21" s="96">
        <v>1</v>
      </c>
      <c r="J21" s="107">
        <f t="shared" si="0"/>
        <v>0</v>
      </c>
      <c r="K21" s="32">
        <f t="shared" si="1"/>
        <v>0</v>
      </c>
      <c r="L21" s="32">
        <f t="shared" si="2"/>
        <v>0</v>
      </c>
      <c r="M21" s="108"/>
      <c r="P21" s="34"/>
      <c r="R21" s="36"/>
    </row>
    <row r="22" spans="1:18" s="33" customFormat="1" ht="24.95" customHeight="1">
      <c r="A22" s="88">
        <v>13</v>
      </c>
      <c r="B22" s="88"/>
      <c r="C22" s="90"/>
      <c r="D22" s="86"/>
      <c r="E22" s="86"/>
      <c r="F22" s="95">
        <v>1</v>
      </c>
      <c r="G22" s="31">
        <v>1</v>
      </c>
      <c r="H22" s="31">
        <v>1</v>
      </c>
      <c r="I22" s="96">
        <v>1</v>
      </c>
      <c r="J22" s="107">
        <f t="shared" si="0"/>
        <v>0</v>
      </c>
      <c r="K22" s="32">
        <f t="shared" si="1"/>
        <v>0</v>
      </c>
      <c r="L22" s="32">
        <f t="shared" si="2"/>
        <v>0</v>
      </c>
      <c r="M22" s="108"/>
      <c r="P22" s="34"/>
      <c r="R22" s="36"/>
    </row>
    <row r="23" spans="1:18" s="33" customFormat="1" ht="24.95" customHeight="1">
      <c r="A23" s="88">
        <v>14</v>
      </c>
      <c r="B23" s="88"/>
      <c r="C23" s="90"/>
      <c r="D23" s="86"/>
      <c r="E23" s="86"/>
      <c r="F23" s="95">
        <v>1</v>
      </c>
      <c r="G23" s="31">
        <v>1</v>
      </c>
      <c r="H23" s="31">
        <v>1</v>
      </c>
      <c r="I23" s="96">
        <v>1</v>
      </c>
      <c r="J23" s="107">
        <f t="shared" si="0"/>
        <v>0</v>
      </c>
      <c r="K23" s="32">
        <f t="shared" si="1"/>
        <v>0</v>
      </c>
      <c r="L23" s="32">
        <f t="shared" si="2"/>
        <v>0</v>
      </c>
      <c r="M23" s="108"/>
      <c r="P23" s="34"/>
      <c r="R23" s="36"/>
    </row>
    <row r="24" spans="1:18" s="33" customFormat="1" ht="24.95" customHeight="1">
      <c r="A24" s="88">
        <v>15</v>
      </c>
      <c r="B24" s="88"/>
      <c r="C24" s="90"/>
      <c r="D24" s="86"/>
      <c r="E24" s="86"/>
      <c r="F24" s="95">
        <v>1</v>
      </c>
      <c r="G24" s="31">
        <v>1</v>
      </c>
      <c r="H24" s="31">
        <v>1</v>
      </c>
      <c r="I24" s="96">
        <v>1</v>
      </c>
      <c r="J24" s="107">
        <f t="shared" si="0"/>
        <v>0</v>
      </c>
      <c r="K24" s="32">
        <f t="shared" si="1"/>
        <v>0</v>
      </c>
      <c r="L24" s="32">
        <f t="shared" si="2"/>
        <v>0</v>
      </c>
      <c r="M24" s="108"/>
      <c r="P24" s="34"/>
      <c r="R24" s="36"/>
    </row>
    <row r="25" spans="1:18" s="33" customFormat="1" ht="24.95" customHeight="1">
      <c r="A25" s="88">
        <v>16</v>
      </c>
      <c r="B25" s="88"/>
      <c r="C25" s="90"/>
      <c r="D25" s="86"/>
      <c r="E25" s="86"/>
      <c r="F25" s="95">
        <v>1</v>
      </c>
      <c r="G25" s="31">
        <v>1</v>
      </c>
      <c r="H25" s="31">
        <v>1</v>
      </c>
      <c r="I25" s="96">
        <v>1</v>
      </c>
      <c r="J25" s="107">
        <f t="shared" si="0"/>
        <v>0</v>
      </c>
      <c r="K25" s="32">
        <f t="shared" si="1"/>
        <v>0</v>
      </c>
      <c r="L25" s="32">
        <f t="shared" si="2"/>
        <v>0</v>
      </c>
      <c r="M25" s="108"/>
      <c r="P25" s="34"/>
      <c r="R25" s="36"/>
    </row>
    <row r="26" spans="1:18" s="33" customFormat="1" ht="24.95" customHeight="1">
      <c r="A26" s="88">
        <v>17</v>
      </c>
      <c r="B26" s="88"/>
      <c r="C26" s="90"/>
      <c r="D26" s="86"/>
      <c r="E26" s="86"/>
      <c r="F26" s="95">
        <v>1</v>
      </c>
      <c r="G26" s="31">
        <v>1</v>
      </c>
      <c r="H26" s="31">
        <v>1</v>
      </c>
      <c r="I26" s="96">
        <v>1</v>
      </c>
      <c r="J26" s="107">
        <f>C26*0.001*D26*0.001*E26</f>
        <v>0</v>
      </c>
      <c r="K26" s="32">
        <f>(C26*0.001*F26+D26*0.001*H26)*E26</f>
        <v>0</v>
      </c>
      <c r="L26" s="32">
        <f>(C26*0.001*G26+D26*0.001*I26)*E26</f>
        <v>0</v>
      </c>
      <c r="M26" s="108"/>
      <c r="P26" s="34"/>
      <c r="R26" s="36"/>
    </row>
    <row r="27" spans="1:18" s="33" customFormat="1" ht="24.95" customHeight="1">
      <c r="A27" s="88">
        <v>18</v>
      </c>
      <c r="B27" s="88"/>
      <c r="C27" s="90"/>
      <c r="D27" s="86"/>
      <c r="E27" s="86"/>
      <c r="F27" s="95">
        <v>1</v>
      </c>
      <c r="G27" s="31">
        <v>1</v>
      </c>
      <c r="H27" s="31">
        <v>1</v>
      </c>
      <c r="I27" s="96">
        <v>1</v>
      </c>
      <c r="J27" s="107">
        <f>C27*0.001*D27*0.001*E27</f>
        <v>0</v>
      </c>
      <c r="K27" s="32">
        <f>(C27*0.001*F27+D27*0.001*H27)*E27</f>
        <v>0</v>
      </c>
      <c r="L27" s="32">
        <f>(C27*0.001*G27+D27*0.001*I27)*E27</f>
        <v>0</v>
      </c>
      <c r="M27" s="108"/>
      <c r="P27" s="34"/>
      <c r="R27" s="36"/>
    </row>
    <row r="28" spans="1:18" s="33" customFormat="1" ht="24.95" customHeight="1">
      <c r="A28" s="86">
        <v>19</v>
      </c>
      <c r="B28" s="88"/>
      <c r="C28" s="90"/>
      <c r="D28" s="86"/>
      <c r="E28" s="86"/>
      <c r="F28" s="95">
        <v>1</v>
      </c>
      <c r="G28" s="31">
        <v>1</v>
      </c>
      <c r="H28" s="31">
        <v>1</v>
      </c>
      <c r="I28" s="96">
        <v>1</v>
      </c>
      <c r="J28" s="107">
        <f t="shared" ref="J28:J61" si="3">C28*0.001*D28*0.001*E28</f>
        <v>0</v>
      </c>
      <c r="K28" s="32">
        <f t="shared" ref="K28:K61" si="4">(C28*0.001*F28+D28*0.001*H28)*E28</f>
        <v>0</v>
      </c>
      <c r="L28" s="32">
        <f t="shared" ref="L28:L61" si="5">(C28*0.001*G28+D28*0.001*I28)*E28</f>
        <v>0</v>
      </c>
      <c r="M28" s="108"/>
      <c r="P28" s="34"/>
      <c r="R28" s="36"/>
    </row>
    <row r="29" spans="1:18" s="33" customFormat="1" ht="24.95" customHeight="1">
      <c r="A29" s="86">
        <v>20</v>
      </c>
      <c r="B29" s="88"/>
      <c r="C29" s="90"/>
      <c r="D29" s="86"/>
      <c r="E29" s="86"/>
      <c r="F29" s="95">
        <v>1</v>
      </c>
      <c r="G29" s="31">
        <v>1</v>
      </c>
      <c r="H29" s="31">
        <v>1</v>
      </c>
      <c r="I29" s="96">
        <v>1</v>
      </c>
      <c r="J29" s="107">
        <f t="shared" si="3"/>
        <v>0</v>
      </c>
      <c r="K29" s="32">
        <f t="shared" si="4"/>
        <v>0</v>
      </c>
      <c r="L29" s="32">
        <f t="shared" si="5"/>
        <v>0</v>
      </c>
      <c r="M29" s="108"/>
      <c r="P29" s="34"/>
      <c r="R29" s="36"/>
    </row>
    <row r="30" spans="1:18" s="33" customFormat="1" ht="24.95" customHeight="1">
      <c r="A30" s="86">
        <v>21</v>
      </c>
      <c r="B30" s="88"/>
      <c r="C30" s="90"/>
      <c r="D30" s="86"/>
      <c r="E30" s="86"/>
      <c r="F30" s="95">
        <v>1</v>
      </c>
      <c r="G30" s="31">
        <v>1</v>
      </c>
      <c r="H30" s="31">
        <v>1</v>
      </c>
      <c r="I30" s="96">
        <v>1</v>
      </c>
      <c r="J30" s="107">
        <f t="shared" si="3"/>
        <v>0</v>
      </c>
      <c r="K30" s="32">
        <f t="shared" si="4"/>
        <v>0</v>
      </c>
      <c r="L30" s="32">
        <f t="shared" si="5"/>
        <v>0</v>
      </c>
      <c r="M30" s="108"/>
      <c r="P30" s="34"/>
      <c r="R30" s="36"/>
    </row>
    <row r="31" spans="1:18" s="33" customFormat="1" ht="24.95" customHeight="1">
      <c r="A31" s="86">
        <v>22</v>
      </c>
      <c r="B31" s="88"/>
      <c r="C31" s="90"/>
      <c r="D31" s="86"/>
      <c r="E31" s="86"/>
      <c r="F31" s="95">
        <v>1</v>
      </c>
      <c r="G31" s="31">
        <v>1</v>
      </c>
      <c r="H31" s="31">
        <v>1</v>
      </c>
      <c r="I31" s="96">
        <v>1</v>
      </c>
      <c r="J31" s="107">
        <f t="shared" si="3"/>
        <v>0</v>
      </c>
      <c r="K31" s="32">
        <f t="shared" si="4"/>
        <v>0</v>
      </c>
      <c r="L31" s="32">
        <f t="shared" si="5"/>
        <v>0</v>
      </c>
      <c r="M31" s="108"/>
      <c r="P31" s="34"/>
      <c r="R31" s="36"/>
    </row>
    <row r="32" spans="1:18" s="33" customFormat="1" ht="24.95" customHeight="1">
      <c r="A32" s="86">
        <v>23</v>
      </c>
      <c r="B32" s="88"/>
      <c r="C32" s="90"/>
      <c r="D32" s="86"/>
      <c r="E32" s="86"/>
      <c r="F32" s="95">
        <v>1</v>
      </c>
      <c r="G32" s="31">
        <v>1</v>
      </c>
      <c r="H32" s="31">
        <v>1</v>
      </c>
      <c r="I32" s="96">
        <v>1</v>
      </c>
      <c r="J32" s="107">
        <f t="shared" si="3"/>
        <v>0</v>
      </c>
      <c r="K32" s="32">
        <f t="shared" si="4"/>
        <v>0</v>
      </c>
      <c r="L32" s="32">
        <f t="shared" si="5"/>
        <v>0</v>
      </c>
      <c r="M32" s="108"/>
      <c r="P32" s="34"/>
      <c r="R32" s="36"/>
    </row>
    <row r="33" spans="1:18" s="33" customFormat="1" ht="24.95" customHeight="1">
      <c r="A33" s="86">
        <v>24</v>
      </c>
      <c r="B33" s="88"/>
      <c r="C33" s="90"/>
      <c r="D33" s="86"/>
      <c r="E33" s="86"/>
      <c r="F33" s="95">
        <v>1</v>
      </c>
      <c r="G33" s="31">
        <v>1</v>
      </c>
      <c r="H33" s="31">
        <v>1</v>
      </c>
      <c r="I33" s="96">
        <v>1</v>
      </c>
      <c r="J33" s="107">
        <f t="shared" si="3"/>
        <v>0</v>
      </c>
      <c r="K33" s="32">
        <f t="shared" si="4"/>
        <v>0</v>
      </c>
      <c r="L33" s="32">
        <f t="shared" si="5"/>
        <v>0</v>
      </c>
      <c r="M33" s="108"/>
      <c r="P33" s="34"/>
      <c r="R33" s="36"/>
    </row>
    <row r="34" spans="1:18" s="33" customFormat="1" ht="24.95" customHeight="1">
      <c r="A34" s="86">
        <v>25</v>
      </c>
      <c r="B34" s="88"/>
      <c r="C34" s="90"/>
      <c r="D34" s="86"/>
      <c r="E34" s="86"/>
      <c r="F34" s="95">
        <v>1</v>
      </c>
      <c r="G34" s="31">
        <v>1</v>
      </c>
      <c r="H34" s="31">
        <v>1</v>
      </c>
      <c r="I34" s="96">
        <v>1</v>
      </c>
      <c r="J34" s="107">
        <f t="shared" si="3"/>
        <v>0</v>
      </c>
      <c r="K34" s="32">
        <f t="shared" si="4"/>
        <v>0</v>
      </c>
      <c r="L34" s="32">
        <f t="shared" si="5"/>
        <v>0</v>
      </c>
      <c r="M34" s="108"/>
      <c r="P34" s="34"/>
      <c r="R34" s="36"/>
    </row>
    <row r="35" spans="1:18" s="33" customFormat="1" ht="24.95" customHeight="1">
      <c r="A35" s="86">
        <v>26</v>
      </c>
      <c r="B35" s="88"/>
      <c r="C35" s="90"/>
      <c r="D35" s="86"/>
      <c r="E35" s="86"/>
      <c r="F35" s="95">
        <v>1</v>
      </c>
      <c r="G35" s="31">
        <v>1</v>
      </c>
      <c r="H35" s="31">
        <v>1</v>
      </c>
      <c r="I35" s="96">
        <v>1</v>
      </c>
      <c r="J35" s="107">
        <f t="shared" si="3"/>
        <v>0</v>
      </c>
      <c r="K35" s="32">
        <f t="shared" si="4"/>
        <v>0</v>
      </c>
      <c r="L35" s="32">
        <f t="shared" si="5"/>
        <v>0</v>
      </c>
      <c r="M35" s="108"/>
      <c r="P35" s="34"/>
      <c r="R35" s="36"/>
    </row>
    <row r="36" spans="1:18" s="33" customFormat="1" ht="24.95" customHeight="1">
      <c r="A36" s="86">
        <v>27</v>
      </c>
      <c r="B36" s="88"/>
      <c r="C36" s="90"/>
      <c r="D36" s="86"/>
      <c r="E36" s="86"/>
      <c r="F36" s="95">
        <v>1</v>
      </c>
      <c r="G36" s="31">
        <v>1</v>
      </c>
      <c r="H36" s="31">
        <v>1</v>
      </c>
      <c r="I36" s="96">
        <v>1</v>
      </c>
      <c r="J36" s="107">
        <f t="shared" si="3"/>
        <v>0</v>
      </c>
      <c r="K36" s="32">
        <f t="shared" si="4"/>
        <v>0</v>
      </c>
      <c r="L36" s="32">
        <f t="shared" si="5"/>
        <v>0</v>
      </c>
      <c r="M36" s="108"/>
      <c r="P36" s="34"/>
      <c r="R36" s="36"/>
    </row>
    <row r="37" spans="1:18" s="33" customFormat="1" ht="24.95" customHeight="1">
      <c r="A37" s="86">
        <v>28</v>
      </c>
      <c r="B37" s="88"/>
      <c r="C37" s="90"/>
      <c r="D37" s="86"/>
      <c r="E37" s="86"/>
      <c r="F37" s="95">
        <v>1</v>
      </c>
      <c r="G37" s="31">
        <v>1</v>
      </c>
      <c r="H37" s="31">
        <v>1</v>
      </c>
      <c r="I37" s="96">
        <v>1</v>
      </c>
      <c r="J37" s="107">
        <f t="shared" si="3"/>
        <v>0</v>
      </c>
      <c r="K37" s="32">
        <f t="shared" si="4"/>
        <v>0</v>
      </c>
      <c r="L37" s="32">
        <f t="shared" si="5"/>
        <v>0</v>
      </c>
      <c r="M37" s="108"/>
      <c r="P37" s="34"/>
      <c r="R37" s="36"/>
    </row>
    <row r="38" spans="1:18" s="33" customFormat="1" ht="24.95" customHeight="1">
      <c r="A38" s="86">
        <v>29</v>
      </c>
      <c r="B38" s="88"/>
      <c r="C38" s="90"/>
      <c r="D38" s="86"/>
      <c r="E38" s="86"/>
      <c r="F38" s="95">
        <v>1</v>
      </c>
      <c r="G38" s="31">
        <v>1</v>
      </c>
      <c r="H38" s="31">
        <v>1</v>
      </c>
      <c r="I38" s="96">
        <v>1</v>
      </c>
      <c r="J38" s="107">
        <f t="shared" si="3"/>
        <v>0</v>
      </c>
      <c r="K38" s="32">
        <f t="shared" si="4"/>
        <v>0</v>
      </c>
      <c r="L38" s="32">
        <f t="shared" si="5"/>
        <v>0</v>
      </c>
      <c r="M38" s="108"/>
      <c r="P38" s="34"/>
      <c r="R38" s="36"/>
    </row>
    <row r="39" spans="1:18" s="33" customFormat="1" ht="24.95" customHeight="1">
      <c r="A39" s="86">
        <v>30</v>
      </c>
      <c r="B39" s="88"/>
      <c r="C39" s="90"/>
      <c r="D39" s="86"/>
      <c r="E39" s="86"/>
      <c r="F39" s="95">
        <v>1</v>
      </c>
      <c r="G39" s="31">
        <v>1</v>
      </c>
      <c r="H39" s="31">
        <v>1</v>
      </c>
      <c r="I39" s="96">
        <v>1</v>
      </c>
      <c r="J39" s="107">
        <f t="shared" si="3"/>
        <v>0</v>
      </c>
      <c r="K39" s="32">
        <f t="shared" si="4"/>
        <v>0</v>
      </c>
      <c r="L39" s="32">
        <f t="shared" si="5"/>
        <v>0</v>
      </c>
      <c r="M39" s="108"/>
      <c r="P39" s="34"/>
      <c r="R39" s="36"/>
    </row>
    <row r="40" spans="1:18" s="33" customFormat="1" ht="24.95" customHeight="1">
      <c r="A40" s="86">
        <v>31</v>
      </c>
      <c r="B40" s="88"/>
      <c r="C40" s="90"/>
      <c r="D40" s="86"/>
      <c r="E40" s="86"/>
      <c r="F40" s="95">
        <v>1</v>
      </c>
      <c r="G40" s="31">
        <v>1</v>
      </c>
      <c r="H40" s="31">
        <v>1</v>
      </c>
      <c r="I40" s="96">
        <v>1</v>
      </c>
      <c r="J40" s="107">
        <f t="shared" si="3"/>
        <v>0</v>
      </c>
      <c r="K40" s="32">
        <f t="shared" si="4"/>
        <v>0</v>
      </c>
      <c r="L40" s="32">
        <f t="shared" si="5"/>
        <v>0</v>
      </c>
      <c r="M40" s="108"/>
      <c r="P40" s="34"/>
      <c r="R40" s="36"/>
    </row>
    <row r="41" spans="1:18" s="33" customFormat="1" ht="24.95" customHeight="1">
      <c r="A41" s="86">
        <v>32</v>
      </c>
      <c r="B41" s="88"/>
      <c r="C41" s="90"/>
      <c r="D41" s="86"/>
      <c r="E41" s="86"/>
      <c r="F41" s="95">
        <v>1</v>
      </c>
      <c r="G41" s="31">
        <v>1</v>
      </c>
      <c r="H41" s="31">
        <v>1</v>
      </c>
      <c r="I41" s="96">
        <v>1</v>
      </c>
      <c r="J41" s="107">
        <f t="shared" si="3"/>
        <v>0</v>
      </c>
      <c r="K41" s="32">
        <f t="shared" si="4"/>
        <v>0</v>
      </c>
      <c r="L41" s="32">
        <f t="shared" si="5"/>
        <v>0</v>
      </c>
      <c r="M41" s="108"/>
      <c r="P41" s="34"/>
      <c r="R41" s="36"/>
    </row>
    <row r="42" spans="1:18" s="33" customFormat="1" ht="24.95" customHeight="1">
      <c r="A42" s="86">
        <v>33</v>
      </c>
      <c r="B42" s="88"/>
      <c r="C42" s="90"/>
      <c r="D42" s="86"/>
      <c r="E42" s="86"/>
      <c r="F42" s="95">
        <v>1</v>
      </c>
      <c r="G42" s="31">
        <v>1</v>
      </c>
      <c r="H42" s="31">
        <v>1</v>
      </c>
      <c r="I42" s="96">
        <v>1</v>
      </c>
      <c r="J42" s="107">
        <f t="shared" si="3"/>
        <v>0</v>
      </c>
      <c r="K42" s="32">
        <f t="shared" si="4"/>
        <v>0</v>
      </c>
      <c r="L42" s="32">
        <f t="shared" si="5"/>
        <v>0</v>
      </c>
      <c r="M42" s="108"/>
      <c r="P42" s="34"/>
      <c r="R42" s="36"/>
    </row>
    <row r="43" spans="1:18" s="33" customFormat="1" ht="24.95" customHeight="1">
      <c r="A43" s="86">
        <v>34</v>
      </c>
      <c r="B43" s="88"/>
      <c r="C43" s="90"/>
      <c r="D43" s="86"/>
      <c r="E43" s="86"/>
      <c r="F43" s="95">
        <v>1</v>
      </c>
      <c r="G43" s="31">
        <v>1</v>
      </c>
      <c r="H43" s="31">
        <v>1</v>
      </c>
      <c r="I43" s="96">
        <v>1</v>
      </c>
      <c r="J43" s="107">
        <f t="shared" si="3"/>
        <v>0</v>
      </c>
      <c r="K43" s="32">
        <f t="shared" si="4"/>
        <v>0</v>
      </c>
      <c r="L43" s="32">
        <f t="shared" si="5"/>
        <v>0</v>
      </c>
      <c r="M43" s="108"/>
      <c r="P43" s="34"/>
      <c r="R43" s="36"/>
    </row>
    <row r="44" spans="1:18" s="33" customFormat="1" ht="24.95" customHeight="1">
      <c r="A44" s="86">
        <v>35</v>
      </c>
      <c r="B44" s="88"/>
      <c r="C44" s="90"/>
      <c r="D44" s="86"/>
      <c r="E44" s="86"/>
      <c r="F44" s="95">
        <v>1</v>
      </c>
      <c r="G44" s="31">
        <v>1</v>
      </c>
      <c r="H44" s="31">
        <v>1</v>
      </c>
      <c r="I44" s="96">
        <v>1</v>
      </c>
      <c r="J44" s="107">
        <f t="shared" si="3"/>
        <v>0</v>
      </c>
      <c r="K44" s="32">
        <f t="shared" si="4"/>
        <v>0</v>
      </c>
      <c r="L44" s="32">
        <f t="shared" si="5"/>
        <v>0</v>
      </c>
      <c r="M44" s="108"/>
      <c r="P44" s="34"/>
      <c r="R44" s="36"/>
    </row>
    <row r="45" spans="1:18" s="33" customFormat="1" ht="24.95" customHeight="1">
      <c r="A45" s="86">
        <v>36</v>
      </c>
      <c r="B45" s="88"/>
      <c r="C45" s="90"/>
      <c r="D45" s="86"/>
      <c r="E45" s="86"/>
      <c r="F45" s="95">
        <v>1</v>
      </c>
      <c r="G45" s="31">
        <v>1</v>
      </c>
      <c r="H45" s="31">
        <v>1</v>
      </c>
      <c r="I45" s="96">
        <v>1</v>
      </c>
      <c r="J45" s="107">
        <f t="shared" si="3"/>
        <v>0</v>
      </c>
      <c r="K45" s="32">
        <f t="shared" si="4"/>
        <v>0</v>
      </c>
      <c r="L45" s="32">
        <f t="shared" si="5"/>
        <v>0</v>
      </c>
      <c r="M45" s="108"/>
      <c r="P45" s="34"/>
      <c r="R45" s="36"/>
    </row>
    <row r="46" spans="1:18" s="33" customFormat="1" ht="24.95" customHeight="1">
      <c r="A46" s="86">
        <v>37</v>
      </c>
      <c r="B46" s="88"/>
      <c r="C46" s="90"/>
      <c r="D46" s="86"/>
      <c r="E46" s="86"/>
      <c r="F46" s="95">
        <v>1</v>
      </c>
      <c r="G46" s="31">
        <v>1</v>
      </c>
      <c r="H46" s="31">
        <v>1</v>
      </c>
      <c r="I46" s="96">
        <v>1</v>
      </c>
      <c r="J46" s="107">
        <f t="shared" si="3"/>
        <v>0</v>
      </c>
      <c r="K46" s="32">
        <f t="shared" si="4"/>
        <v>0</v>
      </c>
      <c r="L46" s="32">
        <f t="shared" si="5"/>
        <v>0</v>
      </c>
      <c r="M46" s="108"/>
      <c r="P46" s="34"/>
      <c r="R46" s="36"/>
    </row>
    <row r="47" spans="1:18" s="33" customFormat="1" ht="24.95" customHeight="1">
      <c r="A47" s="86">
        <v>38</v>
      </c>
      <c r="B47" s="88"/>
      <c r="C47" s="90"/>
      <c r="D47" s="86"/>
      <c r="E47" s="86"/>
      <c r="F47" s="95">
        <v>1</v>
      </c>
      <c r="G47" s="31">
        <v>1</v>
      </c>
      <c r="H47" s="31">
        <v>1</v>
      </c>
      <c r="I47" s="96">
        <v>1</v>
      </c>
      <c r="J47" s="107">
        <f t="shared" si="3"/>
        <v>0</v>
      </c>
      <c r="K47" s="32">
        <f t="shared" si="4"/>
        <v>0</v>
      </c>
      <c r="L47" s="32">
        <f t="shared" si="5"/>
        <v>0</v>
      </c>
      <c r="M47" s="108"/>
      <c r="P47" s="34"/>
      <c r="R47" s="36"/>
    </row>
    <row r="48" spans="1:18" s="33" customFormat="1" ht="24.95" customHeight="1">
      <c r="A48" s="86">
        <v>39</v>
      </c>
      <c r="B48" s="88"/>
      <c r="C48" s="90"/>
      <c r="D48" s="86"/>
      <c r="E48" s="86"/>
      <c r="F48" s="95">
        <v>1</v>
      </c>
      <c r="G48" s="31">
        <v>1</v>
      </c>
      <c r="H48" s="31">
        <v>1</v>
      </c>
      <c r="I48" s="96">
        <v>1</v>
      </c>
      <c r="J48" s="107">
        <f t="shared" si="3"/>
        <v>0</v>
      </c>
      <c r="K48" s="32">
        <f t="shared" si="4"/>
        <v>0</v>
      </c>
      <c r="L48" s="32">
        <f t="shared" si="5"/>
        <v>0</v>
      </c>
      <c r="M48" s="108"/>
      <c r="P48" s="34"/>
      <c r="R48" s="36"/>
    </row>
    <row r="49" spans="1:18" s="33" customFormat="1" ht="24.95" customHeight="1">
      <c r="A49" s="86">
        <v>40</v>
      </c>
      <c r="B49" s="88"/>
      <c r="C49" s="90"/>
      <c r="D49" s="86"/>
      <c r="E49" s="86"/>
      <c r="F49" s="95">
        <v>1</v>
      </c>
      <c r="G49" s="31">
        <v>1</v>
      </c>
      <c r="H49" s="31">
        <v>1</v>
      </c>
      <c r="I49" s="96">
        <v>1</v>
      </c>
      <c r="J49" s="107">
        <f t="shared" si="3"/>
        <v>0</v>
      </c>
      <c r="K49" s="32">
        <f t="shared" si="4"/>
        <v>0</v>
      </c>
      <c r="L49" s="32">
        <f t="shared" si="5"/>
        <v>0</v>
      </c>
      <c r="M49" s="108"/>
      <c r="P49" s="34"/>
      <c r="R49" s="36"/>
    </row>
    <row r="50" spans="1:18" s="33" customFormat="1" ht="24.95" customHeight="1">
      <c r="A50" s="86">
        <v>41</v>
      </c>
      <c r="B50" s="88"/>
      <c r="C50" s="90"/>
      <c r="D50" s="86"/>
      <c r="E50" s="86"/>
      <c r="F50" s="95">
        <v>1</v>
      </c>
      <c r="G50" s="31">
        <v>1</v>
      </c>
      <c r="H50" s="31">
        <v>1</v>
      </c>
      <c r="I50" s="96">
        <v>1</v>
      </c>
      <c r="J50" s="107">
        <f t="shared" si="3"/>
        <v>0</v>
      </c>
      <c r="K50" s="32">
        <f t="shared" si="4"/>
        <v>0</v>
      </c>
      <c r="L50" s="32">
        <f t="shared" si="5"/>
        <v>0</v>
      </c>
      <c r="M50" s="108"/>
      <c r="P50" s="34"/>
      <c r="R50" s="36"/>
    </row>
    <row r="51" spans="1:18" s="33" customFormat="1" ht="24.95" customHeight="1">
      <c r="A51" s="86">
        <v>42</v>
      </c>
      <c r="B51" s="88"/>
      <c r="C51" s="90"/>
      <c r="D51" s="86"/>
      <c r="E51" s="86"/>
      <c r="F51" s="95">
        <v>1</v>
      </c>
      <c r="G51" s="31">
        <v>1</v>
      </c>
      <c r="H51" s="31">
        <v>1</v>
      </c>
      <c r="I51" s="96">
        <v>1</v>
      </c>
      <c r="J51" s="107">
        <f t="shared" si="3"/>
        <v>0</v>
      </c>
      <c r="K51" s="32">
        <f t="shared" si="4"/>
        <v>0</v>
      </c>
      <c r="L51" s="32">
        <f t="shared" si="5"/>
        <v>0</v>
      </c>
      <c r="M51" s="108"/>
      <c r="P51" s="34"/>
      <c r="R51" s="36"/>
    </row>
    <row r="52" spans="1:18" s="33" customFormat="1" ht="24.95" customHeight="1">
      <c r="A52" s="86">
        <v>43</v>
      </c>
      <c r="B52" s="88"/>
      <c r="C52" s="90"/>
      <c r="D52" s="86"/>
      <c r="E52" s="86"/>
      <c r="F52" s="95">
        <v>1</v>
      </c>
      <c r="G52" s="31">
        <v>1</v>
      </c>
      <c r="H52" s="31">
        <v>1</v>
      </c>
      <c r="I52" s="96">
        <v>1</v>
      </c>
      <c r="J52" s="107">
        <f t="shared" si="3"/>
        <v>0</v>
      </c>
      <c r="K52" s="32">
        <f t="shared" si="4"/>
        <v>0</v>
      </c>
      <c r="L52" s="32">
        <f t="shared" si="5"/>
        <v>0</v>
      </c>
      <c r="M52" s="108"/>
      <c r="P52" s="34"/>
      <c r="R52" s="36"/>
    </row>
    <row r="53" spans="1:18" s="33" customFormat="1" ht="24.95" customHeight="1">
      <c r="A53" s="86">
        <v>44</v>
      </c>
      <c r="B53" s="88"/>
      <c r="C53" s="90"/>
      <c r="D53" s="86"/>
      <c r="E53" s="86"/>
      <c r="F53" s="95">
        <v>1</v>
      </c>
      <c r="G53" s="31">
        <v>1</v>
      </c>
      <c r="H53" s="31">
        <v>1</v>
      </c>
      <c r="I53" s="96">
        <v>1</v>
      </c>
      <c r="J53" s="107">
        <f t="shared" si="3"/>
        <v>0</v>
      </c>
      <c r="K53" s="32">
        <f t="shared" si="4"/>
        <v>0</v>
      </c>
      <c r="L53" s="32">
        <f t="shared" si="5"/>
        <v>0</v>
      </c>
      <c r="M53" s="108"/>
      <c r="P53" s="34"/>
      <c r="R53" s="36"/>
    </row>
    <row r="54" spans="1:18" s="33" customFormat="1" ht="24.95" customHeight="1">
      <c r="A54" s="86">
        <v>45</v>
      </c>
      <c r="B54" s="88"/>
      <c r="C54" s="90"/>
      <c r="D54" s="86"/>
      <c r="E54" s="86"/>
      <c r="F54" s="95">
        <v>1</v>
      </c>
      <c r="G54" s="31">
        <v>1</v>
      </c>
      <c r="H54" s="31">
        <v>1</v>
      </c>
      <c r="I54" s="96">
        <v>1</v>
      </c>
      <c r="J54" s="107">
        <f t="shared" si="3"/>
        <v>0</v>
      </c>
      <c r="K54" s="32">
        <f t="shared" si="4"/>
        <v>0</v>
      </c>
      <c r="L54" s="32">
        <f t="shared" si="5"/>
        <v>0</v>
      </c>
      <c r="M54" s="108"/>
      <c r="P54" s="34"/>
      <c r="R54" s="36"/>
    </row>
    <row r="55" spans="1:18" s="33" customFormat="1" ht="24.95" customHeight="1">
      <c r="A55" s="86">
        <v>46</v>
      </c>
      <c r="B55" s="88"/>
      <c r="C55" s="90"/>
      <c r="D55" s="86"/>
      <c r="E55" s="86"/>
      <c r="F55" s="95">
        <v>1</v>
      </c>
      <c r="G55" s="31">
        <v>1</v>
      </c>
      <c r="H55" s="31">
        <v>1</v>
      </c>
      <c r="I55" s="96">
        <v>1</v>
      </c>
      <c r="J55" s="107">
        <f t="shared" si="3"/>
        <v>0</v>
      </c>
      <c r="K55" s="32">
        <f t="shared" si="4"/>
        <v>0</v>
      </c>
      <c r="L55" s="32">
        <f t="shared" si="5"/>
        <v>0</v>
      </c>
      <c r="M55" s="108"/>
      <c r="P55" s="34"/>
      <c r="R55" s="36"/>
    </row>
    <row r="56" spans="1:18" s="33" customFormat="1" ht="24.95" customHeight="1">
      <c r="A56" s="86">
        <v>47</v>
      </c>
      <c r="B56" s="88"/>
      <c r="C56" s="90"/>
      <c r="D56" s="86"/>
      <c r="E56" s="86"/>
      <c r="F56" s="95">
        <v>1</v>
      </c>
      <c r="G56" s="31">
        <v>1</v>
      </c>
      <c r="H56" s="31">
        <v>1</v>
      </c>
      <c r="I56" s="96">
        <v>1</v>
      </c>
      <c r="J56" s="107">
        <f t="shared" si="3"/>
        <v>0</v>
      </c>
      <c r="K56" s="32">
        <f t="shared" si="4"/>
        <v>0</v>
      </c>
      <c r="L56" s="32">
        <f t="shared" si="5"/>
        <v>0</v>
      </c>
      <c r="M56" s="108"/>
      <c r="P56" s="34"/>
      <c r="R56" s="36"/>
    </row>
    <row r="57" spans="1:18" s="33" customFormat="1" ht="24.95" customHeight="1">
      <c r="A57" s="86">
        <v>48</v>
      </c>
      <c r="B57" s="88"/>
      <c r="C57" s="90"/>
      <c r="D57" s="86"/>
      <c r="E57" s="86"/>
      <c r="F57" s="95">
        <v>1</v>
      </c>
      <c r="G57" s="31">
        <v>1</v>
      </c>
      <c r="H57" s="31">
        <v>1</v>
      </c>
      <c r="I57" s="96">
        <v>1</v>
      </c>
      <c r="J57" s="107">
        <f t="shared" si="3"/>
        <v>0</v>
      </c>
      <c r="K57" s="32">
        <f t="shared" si="4"/>
        <v>0</v>
      </c>
      <c r="L57" s="32">
        <f t="shared" si="5"/>
        <v>0</v>
      </c>
      <c r="M57" s="108"/>
      <c r="P57" s="34"/>
      <c r="R57" s="36"/>
    </row>
    <row r="58" spans="1:18" s="33" customFormat="1" ht="24.95" customHeight="1">
      <c r="A58" s="86">
        <v>49</v>
      </c>
      <c r="B58" s="88"/>
      <c r="C58" s="90"/>
      <c r="D58" s="86"/>
      <c r="E58" s="86"/>
      <c r="F58" s="95">
        <v>1</v>
      </c>
      <c r="G58" s="31">
        <v>1</v>
      </c>
      <c r="H58" s="31">
        <v>1</v>
      </c>
      <c r="I58" s="96">
        <v>1</v>
      </c>
      <c r="J58" s="107">
        <f t="shared" si="3"/>
        <v>0</v>
      </c>
      <c r="K58" s="32">
        <f t="shared" si="4"/>
        <v>0</v>
      </c>
      <c r="L58" s="32">
        <f t="shared" si="5"/>
        <v>0</v>
      </c>
      <c r="M58" s="108"/>
      <c r="P58" s="34"/>
      <c r="R58" s="36"/>
    </row>
    <row r="59" spans="1:18" s="33" customFormat="1" ht="24.95" customHeight="1">
      <c r="A59" s="86">
        <v>50</v>
      </c>
      <c r="B59" s="88"/>
      <c r="C59" s="90"/>
      <c r="D59" s="86"/>
      <c r="E59" s="86"/>
      <c r="F59" s="95">
        <v>1</v>
      </c>
      <c r="G59" s="31">
        <v>1</v>
      </c>
      <c r="H59" s="31">
        <v>1</v>
      </c>
      <c r="I59" s="96">
        <v>1</v>
      </c>
      <c r="J59" s="107">
        <f t="shared" si="3"/>
        <v>0</v>
      </c>
      <c r="K59" s="32">
        <f t="shared" si="4"/>
        <v>0</v>
      </c>
      <c r="L59" s="32">
        <f t="shared" si="5"/>
        <v>0</v>
      </c>
      <c r="M59" s="108"/>
      <c r="P59" s="34"/>
      <c r="R59" s="36"/>
    </row>
    <row r="60" spans="1:18" s="33" customFormat="1" ht="24.95" customHeight="1">
      <c r="A60" s="86">
        <v>51</v>
      </c>
      <c r="B60" s="88"/>
      <c r="C60" s="90"/>
      <c r="D60" s="86"/>
      <c r="E60" s="86"/>
      <c r="F60" s="95">
        <v>1</v>
      </c>
      <c r="G60" s="31">
        <v>1</v>
      </c>
      <c r="H60" s="31">
        <v>1</v>
      </c>
      <c r="I60" s="96">
        <v>1</v>
      </c>
      <c r="J60" s="107">
        <f t="shared" si="3"/>
        <v>0</v>
      </c>
      <c r="K60" s="32">
        <f t="shared" si="4"/>
        <v>0</v>
      </c>
      <c r="L60" s="32">
        <f t="shared" si="5"/>
        <v>0</v>
      </c>
      <c r="M60" s="108"/>
      <c r="P60" s="34"/>
      <c r="R60" s="36"/>
    </row>
    <row r="61" spans="1:18" s="33" customFormat="1" ht="24.95" customHeight="1">
      <c r="A61" s="86">
        <v>52</v>
      </c>
      <c r="B61" s="88"/>
      <c r="C61" s="90"/>
      <c r="D61" s="86"/>
      <c r="E61" s="86"/>
      <c r="F61" s="95">
        <v>1</v>
      </c>
      <c r="G61" s="31">
        <v>1</v>
      </c>
      <c r="H61" s="31">
        <v>1</v>
      </c>
      <c r="I61" s="96">
        <v>1</v>
      </c>
      <c r="J61" s="107">
        <f t="shared" si="3"/>
        <v>0</v>
      </c>
      <c r="K61" s="32">
        <f t="shared" si="4"/>
        <v>0</v>
      </c>
      <c r="L61" s="32">
        <f t="shared" si="5"/>
        <v>0</v>
      </c>
      <c r="M61" s="108"/>
      <c r="P61" s="34"/>
      <c r="R61" s="36"/>
    </row>
    <row r="62" spans="1:18" s="33" customFormat="1" ht="24.95" customHeight="1">
      <c r="A62" s="86">
        <v>53</v>
      </c>
      <c r="B62" s="88"/>
      <c r="C62" s="90"/>
      <c r="D62" s="86"/>
      <c r="E62" s="86"/>
      <c r="F62" s="95">
        <v>1</v>
      </c>
      <c r="G62" s="31">
        <v>1</v>
      </c>
      <c r="H62" s="31">
        <v>1</v>
      </c>
      <c r="I62" s="96">
        <v>1</v>
      </c>
      <c r="J62" s="107">
        <f>C62*0.001*D62*0.001*E62</f>
        <v>0</v>
      </c>
      <c r="K62" s="32">
        <f>(C62*0.001*F62+D62*0.001*H62)*E62</f>
        <v>0</v>
      </c>
      <c r="L62" s="32">
        <f>(C62*0.001*G62+D62*0.001*I62)*E62</f>
        <v>0</v>
      </c>
      <c r="M62" s="108"/>
      <c r="P62" s="34"/>
      <c r="R62" s="36"/>
    </row>
    <row r="63" spans="1:18" s="33" customFormat="1" ht="24.95" customHeight="1">
      <c r="A63" s="86">
        <v>54</v>
      </c>
      <c r="B63" s="88"/>
      <c r="C63" s="90"/>
      <c r="D63" s="86"/>
      <c r="E63" s="86"/>
      <c r="F63" s="95">
        <v>1</v>
      </c>
      <c r="G63" s="31">
        <v>1</v>
      </c>
      <c r="H63" s="31">
        <v>1</v>
      </c>
      <c r="I63" s="96">
        <v>1</v>
      </c>
      <c r="J63" s="107">
        <f>C63*0.001*D63*0.001*E63</f>
        <v>0</v>
      </c>
      <c r="K63" s="32">
        <f>(C63*0.001*F63+D63*0.001*H63)*E63</f>
        <v>0</v>
      </c>
      <c r="L63" s="32">
        <f>(C63*0.001*G63+D63*0.001*I63)*E63</f>
        <v>0</v>
      </c>
      <c r="M63" s="108"/>
      <c r="P63" s="34"/>
      <c r="R63" s="36"/>
    </row>
    <row r="64" spans="1:18" s="33" customFormat="1" ht="24.95" customHeight="1">
      <c r="A64" s="86">
        <v>55</v>
      </c>
      <c r="B64" s="88"/>
      <c r="C64" s="90"/>
      <c r="D64" s="86"/>
      <c r="E64" s="86"/>
      <c r="F64" s="95">
        <v>1</v>
      </c>
      <c r="G64" s="31">
        <v>1</v>
      </c>
      <c r="H64" s="31">
        <v>1</v>
      </c>
      <c r="I64" s="96">
        <v>1</v>
      </c>
      <c r="J64" s="107">
        <f t="shared" si="0"/>
        <v>0</v>
      </c>
      <c r="K64" s="32">
        <f t="shared" si="1"/>
        <v>0</v>
      </c>
      <c r="L64" s="32">
        <f t="shared" si="2"/>
        <v>0</v>
      </c>
      <c r="M64" s="108"/>
      <c r="O64" s="33">
        <v>32</v>
      </c>
      <c r="P64" s="34" t="s">
        <v>24</v>
      </c>
      <c r="Q64" s="33" t="s">
        <v>25</v>
      </c>
      <c r="R64" s="36" t="s">
        <v>26</v>
      </c>
    </row>
    <row r="65" spans="1:19" s="33" customFormat="1" ht="24.75" customHeight="1">
      <c r="A65" s="86">
        <v>56</v>
      </c>
      <c r="B65" s="88"/>
      <c r="C65" s="90"/>
      <c r="D65" s="86"/>
      <c r="E65" s="86"/>
      <c r="F65" s="95">
        <v>1</v>
      </c>
      <c r="G65" s="31">
        <v>1</v>
      </c>
      <c r="H65" s="31">
        <v>1</v>
      </c>
      <c r="I65" s="96">
        <v>1</v>
      </c>
      <c r="J65" s="107">
        <f t="shared" si="0"/>
        <v>0</v>
      </c>
      <c r="K65" s="32">
        <f t="shared" si="1"/>
        <v>0</v>
      </c>
      <c r="L65" s="32">
        <f t="shared" si="2"/>
        <v>0</v>
      </c>
      <c r="M65" s="108"/>
      <c r="O65" s="33">
        <v>64</v>
      </c>
      <c r="P65" s="37" t="s">
        <v>27</v>
      </c>
      <c r="R65" s="36" t="s">
        <v>28</v>
      </c>
    </row>
    <row r="66" spans="1:19" s="33" customFormat="1" ht="24.95" customHeight="1">
      <c r="A66" s="86">
        <v>57</v>
      </c>
      <c r="B66" s="88"/>
      <c r="C66" s="90"/>
      <c r="D66" s="86"/>
      <c r="E66" s="86"/>
      <c r="F66" s="95">
        <v>1</v>
      </c>
      <c r="G66" s="31">
        <v>1</v>
      </c>
      <c r="H66" s="31">
        <v>1</v>
      </c>
      <c r="I66" s="96">
        <v>1</v>
      </c>
      <c r="J66" s="107">
        <f t="shared" si="0"/>
        <v>0</v>
      </c>
      <c r="K66" s="32">
        <f t="shared" si="1"/>
        <v>0</v>
      </c>
      <c r="L66" s="32">
        <f t="shared" si="2"/>
        <v>0</v>
      </c>
      <c r="M66" s="108"/>
      <c r="O66" s="33">
        <v>96</v>
      </c>
      <c r="P66" s="37" t="s">
        <v>29</v>
      </c>
      <c r="R66" s="36" t="s">
        <v>30</v>
      </c>
    </row>
    <row r="67" spans="1:19" s="33" customFormat="1" ht="24.95" customHeight="1">
      <c r="A67" s="86">
        <v>58</v>
      </c>
      <c r="B67" s="88"/>
      <c r="C67" s="90"/>
      <c r="D67" s="86"/>
      <c r="E67" s="86"/>
      <c r="F67" s="95">
        <v>1</v>
      </c>
      <c r="G67" s="31">
        <v>1</v>
      </c>
      <c r="H67" s="31">
        <v>1</v>
      </c>
      <c r="I67" s="96">
        <v>1</v>
      </c>
      <c r="J67" s="107">
        <f t="shared" si="0"/>
        <v>0</v>
      </c>
      <c r="K67" s="32">
        <f t="shared" si="1"/>
        <v>0</v>
      </c>
      <c r="L67" s="32">
        <f t="shared" si="2"/>
        <v>0</v>
      </c>
      <c r="M67" s="108"/>
      <c r="O67" s="33">
        <v>128</v>
      </c>
      <c r="P67" s="37" t="s">
        <v>31</v>
      </c>
      <c r="R67" s="36" t="s">
        <v>32</v>
      </c>
    </row>
    <row r="68" spans="1:19" s="33" customFormat="1" ht="24.95" customHeight="1">
      <c r="A68" s="86">
        <v>59</v>
      </c>
      <c r="B68" s="88"/>
      <c r="C68" s="90"/>
      <c r="D68" s="86"/>
      <c r="E68" s="86"/>
      <c r="F68" s="95">
        <v>1</v>
      </c>
      <c r="G68" s="31">
        <v>1</v>
      </c>
      <c r="H68" s="31">
        <v>1</v>
      </c>
      <c r="I68" s="96">
        <v>1</v>
      </c>
      <c r="J68" s="107">
        <f t="shared" si="0"/>
        <v>0</v>
      </c>
      <c r="K68" s="32">
        <f t="shared" si="1"/>
        <v>0</v>
      </c>
      <c r="L68" s="32">
        <f t="shared" si="2"/>
        <v>0</v>
      </c>
      <c r="M68" s="108"/>
      <c r="O68" s="33">
        <v>160</v>
      </c>
      <c r="P68" s="37" t="s">
        <v>2</v>
      </c>
      <c r="R68" s="36" t="s">
        <v>33</v>
      </c>
    </row>
    <row r="69" spans="1:19" s="33" customFormat="1" ht="24.95" customHeight="1">
      <c r="A69" s="86">
        <v>60</v>
      </c>
      <c r="B69" s="88"/>
      <c r="C69" s="90"/>
      <c r="D69" s="86"/>
      <c r="E69" s="86"/>
      <c r="F69" s="95">
        <v>1</v>
      </c>
      <c r="G69" s="31">
        <v>1</v>
      </c>
      <c r="H69" s="31">
        <v>1</v>
      </c>
      <c r="I69" s="96">
        <v>1</v>
      </c>
      <c r="J69" s="107">
        <f t="shared" si="0"/>
        <v>0</v>
      </c>
      <c r="K69" s="32">
        <f t="shared" si="1"/>
        <v>0</v>
      </c>
      <c r="L69" s="32">
        <f t="shared" si="2"/>
        <v>0</v>
      </c>
      <c r="M69" s="108"/>
      <c r="O69" s="33">
        <v>192</v>
      </c>
      <c r="P69" s="34" t="s">
        <v>34</v>
      </c>
      <c r="R69" s="36" t="s">
        <v>35</v>
      </c>
    </row>
    <row r="70" spans="1:19" s="33" customFormat="1" ht="24.95" customHeight="1">
      <c r="A70" s="86">
        <v>61</v>
      </c>
      <c r="B70" s="88"/>
      <c r="C70" s="90"/>
      <c r="D70" s="86"/>
      <c r="E70" s="86"/>
      <c r="F70" s="95">
        <v>1</v>
      </c>
      <c r="G70" s="31">
        <v>1</v>
      </c>
      <c r="H70" s="31">
        <v>1</v>
      </c>
      <c r="I70" s="96">
        <v>1</v>
      </c>
      <c r="J70" s="107">
        <f t="shared" si="0"/>
        <v>0</v>
      </c>
      <c r="K70" s="32">
        <f t="shared" si="1"/>
        <v>0</v>
      </c>
      <c r="L70" s="32">
        <f t="shared" si="2"/>
        <v>0</v>
      </c>
      <c r="M70" s="108"/>
      <c r="O70" s="33">
        <v>224</v>
      </c>
      <c r="P70" s="34" t="s">
        <v>36</v>
      </c>
      <c r="R70" s="36" t="s">
        <v>37</v>
      </c>
    </row>
    <row r="71" spans="1:19" s="33" customFormat="1" ht="24.95" customHeight="1">
      <c r="A71" s="86">
        <v>62</v>
      </c>
      <c r="B71" s="88"/>
      <c r="C71" s="90"/>
      <c r="D71" s="86"/>
      <c r="E71" s="86"/>
      <c r="F71" s="95">
        <v>1</v>
      </c>
      <c r="G71" s="31">
        <v>1</v>
      </c>
      <c r="H71" s="31">
        <v>1</v>
      </c>
      <c r="I71" s="96">
        <v>1</v>
      </c>
      <c r="J71" s="107">
        <f t="shared" si="0"/>
        <v>0</v>
      </c>
      <c r="K71" s="32">
        <f t="shared" si="1"/>
        <v>0</v>
      </c>
      <c r="L71" s="32">
        <f t="shared" si="2"/>
        <v>0</v>
      </c>
      <c r="M71" s="108"/>
      <c r="O71" s="33">
        <v>256</v>
      </c>
      <c r="P71" s="30" t="s">
        <v>38</v>
      </c>
      <c r="R71" s="36" t="s">
        <v>39</v>
      </c>
    </row>
    <row r="72" spans="1:19" s="33" customFormat="1" ht="24.95" customHeight="1">
      <c r="A72" s="86">
        <v>63</v>
      </c>
      <c r="B72" s="88"/>
      <c r="C72" s="90"/>
      <c r="D72" s="86"/>
      <c r="E72" s="86"/>
      <c r="F72" s="95">
        <v>1</v>
      </c>
      <c r="G72" s="31">
        <v>1</v>
      </c>
      <c r="H72" s="31">
        <v>1</v>
      </c>
      <c r="I72" s="96">
        <v>1</v>
      </c>
      <c r="J72" s="107">
        <f t="shared" si="0"/>
        <v>0</v>
      </c>
      <c r="K72" s="32">
        <f t="shared" si="1"/>
        <v>0</v>
      </c>
      <c r="L72" s="32">
        <f t="shared" si="2"/>
        <v>0</v>
      </c>
      <c r="M72" s="108"/>
      <c r="O72" s="33">
        <v>288</v>
      </c>
      <c r="P72" s="34" t="s">
        <v>40</v>
      </c>
      <c r="R72" s="36" t="s">
        <v>41</v>
      </c>
    </row>
    <row r="73" spans="1:19" s="33" customFormat="1" ht="24.95" customHeight="1">
      <c r="A73" s="86">
        <v>64</v>
      </c>
      <c r="B73" s="88"/>
      <c r="C73" s="90"/>
      <c r="D73" s="86"/>
      <c r="E73" s="86"/>
      <c r="F73" s="95">
        <v>1</v>
      </c>
      <c r="G73" s="31">
        <v>1</v>
      </c>
      <c r="H73" s="31">
        <v>1</v>
      </c>
      <c r="I73" s="96">
        <v>1</v>
      </c>
      <c r="J73" s="107">
        <f t="shared" si="0"/>
        <v>0</v>
      </c>
      <c r="K73" s="32">
        <f t="shared" si="1"/>
        <v>0</v>
      </c>
      <c r="L73" s="32">
        <f t="shared" si="2"/>
        <v>0</v>
      </c>
      <c r="M73" s="108"/>
      <c r="O73" s="33">
        <v>320</v>
      </c>
      <c r="P73" s="34" t="s">
        <v>42</v>
      </c>
      <c r="R73" s="36"/>
    </row>
    <row r="74" spans="1:19" s="33" customFormat="1" ht="24.95" customHeight="1">
      <c r="A74" s="86">
        <v>65</v>
      </c>
      <c r="B74" s="88"/>
      <c r="C74" s="90"/>
      <c r="D74" s="86"/>
      <c r="E74" s="86"/>
      <c r="F74" s="95">
        <v>1</v>
      </c>
      <c r="G74" s="31">
        <v>1</v>
      </c>
      <c r="H74" s="31">
        <v>1</v>
      </c>
      <c r="I74" s="96">
        <v>1</v>
      </c>
      <c r="J74" s="107">
        <f t="shared" si="0"/>
        <v>0</v>
      </c>
      <c r="K74" s="32">
        <f t="shared" si="1"/>
        <v>0</v>
      </c>
      <c r="L74" s="32">
        <f t="shared" si="2"/>
        <v>0</v>
      </c>
      <c r="M74" s="108"/>
      <c r="O74" s="33">
        <v>352</v>
      </c>
      <c r="P74" s="34" t="s">
        <v>43</v>
      </c>
      <c r="R74" s="36" t="s">
        <v>44</v>
      </c>
    </row>
    <row r="75" spans="1:19" s="33" customFormat="1" ht="24.95" customHeight="1">
      <c r="A75" s="86">
        <v>66</v>
      </c>
      <c r="B75" s="88"/>
      <c r="C75" s="90"/>
      <c r="D75" s="86"/>
      <c r="E75" s="86"/>
      <c r="F75" s="95">
        <v>1</v>
      </c>
      <c r="G75" s="31">
        <v>1</v>
      </c>
      <c r="H75" s="31">
        <v>1</v>
      </c>
      <c r="I75" s="96">
        <v>1</v>
      </c>
      <c r="J75" s="107">
        <f t="shared" si="0"/>
        <v>0</v>
      </c>
      <c r="K75" s="32">
        <f t="shared" si="1"/>
        <v>0</v>
      </c>
      <c r="L75" s="32">
        <f t="shared" si="2"/>
        <v>0</v>
      </c>
      <c r="M75" s="108"/>
      <c r="O75" s="33">
        <v>384</v>
      </c>
      <c r="P75" s="34" t="s">
        <v>45</v>
      </c>
      <c r="R75" s="38" t="s">
        <v>46</v>
      </c>
      <c r="S75" s="39"/>
    </row>
    <row r="76" spans="1:19" s="33" customFormat="1" ht="24.95" customHeight="1">
      <c r="A76" s="86">
        <v>67</v>
      </c>
      <c r="B76" s="88"/>
      <c r="C76" s="90"/>
      <c r="D76" s="86"/>
      <c r="E76" s="86"/>
      <c r="F76" s="95">
        <v>1</v>
      </c>
      <c r="G76" s="31">
        <v>1</v>
      </c>
      <c r="H76" s="31">
        <v>1</v>
      </c>
      <c r="I76" s="96">
        <v>1</v>
      </c>
      <c r="J76" s="107">
        <f t="shared" si="0"/>
        <v>0</v>
      </c>
      <c r="K76" s="32">
        <f t="shared" si="1"/>
        <v>0</v>
      </c>
      <c r="L76" s="32">
        <f t="shared" si="2"/>
        <v>0</v>
      </c>
      <c r="M76" s="108"/>
      <c r="O76" s="33">
        <v>416</v>
      </c>
      <c r="P76" s="40" t="s">
        <v>47</v>
      </c>
      <c r="R76" s="38" t="s">
        <v>48</v>
      </c>
    </row>
    <row r="77" spans="1:19" s="33" customFormat="1" ht="24.95" customHeight="1">
      <c r="A77" s="86">
        <v>68</v>
      </c>
      <c r="B77" s="88"/>
      <c r="C77" s="90"/>
      <c r="D77" s="86"/>
      <c r="E77" s="86"/>
      <c r="F77" s="95">
        <v>1</v>
      </c>
      <c r="G77" s="31">
        <v>1</v>
      </c>
      <c r="H77" s="31">
        <v>1</v>
      </c>
      <c r="I77" s="96">
        <v>1</v>
      </c>
      <c r="J77" s="107">
        <f t="shared" si="0"/>
        <v>0</v>
      </c>
      <c r="K77" s="32">
        <f t="shared" si="1"/>
        <v>0</v>
      </c>
      <c r="L77" s="32">
        <f t="shared" si="2"/>
        <v>0</v>
      </c>
      <c r="M77" s="108"/>
      <c r="O77" s="33">
        <v>448</v>
      </c>
      <c r="P77" s="40" t="s">
        <v>49</v>
      </c>
      <c r="R77" s="38" t="s">
        <v>50</v>
      </c>
    </row>
    <row r="78" spans="1:19" s="33" customFormat="1" ht="24.95" customHeight="1">
      <c r="A78" s="86">
        <v>69</v>
      </c>
      <c r="B78" s="88"/>
      <c r="C78" s="90"/>
      <c r="D78" s="86"/>
      <c r="E78" s="86"/>
      <c r="F78" s="95">
        <v>1</v>
      </c>
      <c r="G78" s="31">
        <v>1</v>
      </c>
      <c r="H78" s="31">
        <v>1</v>
      </c>
      <c r="I78" s="96">
        <v>1</v>
      </c>
      <c r="J78" s="107">
        <f t="shared" si="0"/>
        <v>0</v>
      </c>
      <c r="K78" s="32">
        <f t="shared" si="1"/>
        <v>0</v>
      </c>
      <c r="L78" s="32">
        <f t="shared" si="2"/>
        <v>0</v>
      </c>
      <c r="M78" s="108"/>
      <c r="O78" s="33">
        <v>480</v>
      </c>
      <c r="P78" s="34" t="s">
        <v>51</v>
      </c>
      <c r="R78" s="38" t="s">
        <v>52</v>
      </c>
    </row>
    <row r="79" spans="1:19" s="33" customFormat="1" ht="24.95" customHeight="1">
      <c r="A79" s="86">
        <v>70</v>
      </c>
      <c r="B79" s="88"/>
      <c r="C79" s="90"/>
      <c r="D79" s="86"/>
      <c r="E79" s="86"/>
      <c r="F79" s="95">
        <v>1</v>
      </c>
      <c r="G79" s="31">
        <v>1</v>
      </c>
      <c r="H79" s="31">
        <v>1</v>
      </c>
      <c r="I79" s="96">
        <v>1</v>
      </c>
      <c r="J79" s="107">
        <f t="shared" si="0"/>
        <v>0</v>
      </c>
      <c r="K79" s="32">
        <f t="shared" si="1"/>
        <v>0</v>
      </c>
      <c r="L79" s="32">
        <f t="shared" si="2"/>
        <v>0</v>
      </c>
      <c r="M79" s="108"/>
      <c r="O79" s="33">
        <v>512</v>
      </c>
      <c r="P79" s="34" t="s">
        <v>53</v>
      </c>
    </row>
    <row r="80" spans="1:19" s="33" customFormat="1" ht="24.95" customHeight="1">
      <c r="A80" s="86">
        <v>71</v>
      </c>
      <c r="B80" s="88"/>
      <c r="C80" s="90"/>
      <c r="D80" s="86"/>
      <c r="E80" s="86"/>
      <c r="F80" s="95">
        <v>1</v>
      </c>
      <c r="G80" s="31">
        <v>1</v>
      </c>
      <c r="H80" s="31">
        <v>1</v>
      </c>
      <c r="I80" s="96">
        <v>1</v>
      </c>
      <c r="J80" s="107">
        <f t="shared" si="0"/>
        <v>0</v>
      </c>
      <c r="K80" s="32">
        <f t="shared" si="1"/>
        <v>0</v>
      </c>
      <c r="L80" s="32">
        <f t="shared" si="2"/>
        <v>0</v>
      </c>
      <c r="M80" s="108"/>
      <c r="O80" s="33">
        <v>544</v>
      </c>
      <c r="P80" s="34" t="s">
        <v>54</v>
      </c>
    </row>
    <row r="81" spans="1:16" s="33" customFormat="1" ht="24.95" customHeight="1">
      <c r="A81" s="86">
        <v>72</v>
      </c>
      <c r="B81" s="88"/>
      <c r="C81" s="90"/>
      <c r="D81" s="86"/>
      <c r="E81" s="86"/>
      <c r="F81" s="95">
        <v>1</v>
      </c>
      <c r="G81" s="31">
        <v>1</v>
      </c>
      <c r="H81" s="31">
        <v>1</v>
      </c>
      <c r="I81" s="96">
        <v>1</v>
      </c>
      <c r="J81" s="107">
        <f t="shared" si="0"/>
        <v>0</v>
      </c>
      <c r="K81" s="32">
        <f t="shared" si="1"/>
        <v>0</v>
      </c>
      <c r="L81" s="32">
        <f t="shared" si="2"/>
        <v>0</v>
      </c>
      <c r="M81" s="108"/>
      <c r="O81" s="33">
        <v>576</v>
      </c>
      <c r="P81" s="34" t="s">
        <v>55</v>
      </c>
    </row>
    <row r="82" spans="1:16" s="33" customFormat="1" ht="24.95" customHeight="1">
      <c r="A82" s="86">
        <v>73</v>
      </c>
      <c r="B82" s="88"/>
      <c r="C82" s="90"/>
      <c r="D82" s="86"/>
      <c r="E82" s="86"/>
      <c r="F82" s="95">
        <v>1</v>
      </c>
      <c r="G82" s="31">
        <v>1</v>
      </c>
      <c r="H82" s="31">
        <v>1</v>
      </c>
      <c r="I82" s="96">
        <v>1</v>
      </c>
      <c r="J82" s="107">
        <f t="shared" si="0"/>
        <v>0</v>
      </c>
      <c r="K82" s="32">
        <f t="shared" si="1"/>
        <v>0</v>
      </c>
      <c r="L82" s="32">
        <f t="shared" si="2"/>
        <v>0</v>
      </c>
      <c r="M82" s="108"/>
      <c r="O82" s="33">
        <v>608</v>
      </c>
      <c r="P82" s="34" t="s">
        <v>56</v>
      </c>
    </row>
    <row r="83" spans="1:16" s="33" customFormat="1" ht="24.95" customHeight="1">
      <c r="A83" s="86">
        <v>74</v>
      </c>
      <c r="B83" s="88"/>
      <c r="C83" s="90"/>
      <c r="D83" s="86"/>
      <c r="E83" s="86"/>
      <c r="F83" s="95">
        <v>1</v>
      </c>
      <c r="G83" s="31">
        <v>1</v>
      </c>
      <c r="H83" s="31">
        <v>1</v>
      </c>
      <c r="I83" s="96">
        <v>1</v>
      </c>
      <c r="J83" s="107">
        <f t="shared" si="0"/>
        <v>0</v>
      </c>
      <c r="K83" s="32">
        <f t="shared" si="1"/>
        <v>0</v>
      </c>
      <c r="L83" s="32">
        <f t="shared" si="2"/>
        <v>0</v>
      </c>
      <c r="M83" s="108"/>
      <c r="O83" s="33">
        <v>640</v>
      </c>
      <c r="P83" s="34" t="s">
        <v>57</v>
      </c>
    </row>
    <row r="84" spans="1:16" s="33" customFormat="1" ht="24.95" customHeight="1">
      <c r="A84" s="86">
        <v>75</v>
      </c>
      <c r="B84" s="88"/>
      <c r="C84" s="90"/>
      <c r="D84" s="86"/>
      <c r="E84" s="86"/>
      <c r="F84" s="95">
        <v>1</v>
      </c>
      <c r="G84" s="31">
        <v>1</v>
      </c>
      <c r="H84" s="31">
        <v>1</v>
      </c>
      <c r="I84" s="96">
        <v>1</v>
      </c>
      <c r="J84" s="107">
        <f t="shared" si="0"/>
        <v>0</v>
      </c>
      <c r="K84" s="32">
        <f t="shared" si="1"/>
        <v>0</v>
      </c>
      <c r="L84" s="32">
        <f t="shared" si="2"/>
        <v>0</v>
      </c>
      <c r="M84" s="108"/>
      <c r="P84" s="34"/>
    </row>
    <row r="85" spans="1:16" s="33" customFormat="1" ht="24.95" customHeight="1">
      <c r="A85" s="86">
        <v>76</v>
      </c>
      <c r="B85" s="88"/>
      <c r="C85" s="90"/>
      <c r="D85" s="86"/>
      <c r="E85" s="86"/>
      <c r="F85" s="95">
        <v>1</v>
      </c>
      <c r="G85" s="31">
        <v>1</v>
      </c>
      <c r="H85" s="31">
        <v>1</v>
      </c>
      <c r="I85" s="96">
        <v>1</v>
      </c>
      <c r="J85" s="107">
        <f t="shared" si="0"/>
        <v>0</v>
      </c>
      <c r="K85" s="32">
        <f t="shared" si="1"/>
        <v>0</v>
      </c>
      <c r="L85" s="32">
        <f t="shared" si="2"/>
        <v>0</v>
      </c>
      <c r="M85" s="108"/>
      <c r="O85" s="33">
        <v>672</v>
      </c>
      <c r="P85" s="34" t="s">
        <v>58</v>
      </c>
    </row>
    <row r="86" spans="1:16" s="33" customFormat="1" ht="24.95" customHeight="1">
      <c r="A86" s="86">
        <v>77</v>
      </c>
      <c r="B86" s="88"/>
      <c r="C86" s="90"/>
      <c r="D86" s="86"/>
      <c r="E86" s="86"/>
      <c r="F86" s="95">
        <v>1</v>
      </c>
      <c r="G86" s="31">
        <v>1</v>
      </c>
      <c r="H86" s="31">
        <v>1</v>
      </c>
      <c r="I86" s="96">
        <v>1</v>
      </c>
      <c r="J86" s="107">
        <f t="shared" si="0"/>
        <v>0</v>
      </c>
      <c r="K86" s="32">
        <f t="shared" si="1"/>
        <v>0</v>
      </c>
      <c r="L86" s="32">
        <f t="shared" si="2"/>
        <v>0</v>
      </c>
      <c r="M86" s="108"/>
      <c r="O86" s="33">
        <v>704</v>
      </c>
      <c r="P86" s="34" t="s">
        <v>59</v>
      </c>
    </row>
    <row r="87" spans="1:16" s="33" customFormat="1" ht="24.95" customHeight="1">
      <c r="A87" s="86">
        <v>78</v>
      </c>
      <c r="B87" s="88"/>
      <c r="C87" s="90"/>
      <c r="D87" s="86"/>
      <c r="E87" s="86"/>
      <c r="F87" s="95">
        <v>1</v>
      </c>
      <c r="G87" s="31">
        <v>1</v>
      </c>
      <c r="H87" s="31">
        <v>1</v>
      </c>
      <c r="I87" s="96">
        <v>1</v>
      </c>
      <c r="J87" s="107">
        <f t="shared" si="0"/>
        <v>0</v>
      </c>
      <c r="K87" s="32">
        <f t="shared" si="1"/>
        <v>0</v>
      </c>
      <c r="L87" s="32">
        <f t="shared" si="2"/>
        <v>0</v>
      </c>
      <c r="M87" s="108"/>
      <c r="O87" s="33">
        <v>736</v>
      </c>
      <c r="P87" s="34" t="s">
        <v>60</v>
      </c>
    </row>
    <row r="88" spans="1:16" s="33" customFormat="1" ht="24.95" customHeight="1">
      <c r="A88" s="86">
        <v>79</v>
      </c>
      <c r="B88" s="88"/>
      <c r="C88" s="90"/>
      <c r="D88" s="86"/>
      <c r="E88" s="86"/>
      <c r="F88" s="95">
        <v>1</v>
      </c>
      <c r="G88" s="31">
        <v>1</v>
      </c>
      <c r="H88" s="31">
        <v>1</v>
      </c>
      <c r="I88" s="96">
        <v>1</v>
      </c>
      <c r="J88" s="107">
        <f t="shared" si="0"/>
        <v>0</v>
      </c>
      <c r="K88" s="32">
        <f t="shared" si="1"/>
        <v>0</v>
      </c>
      <c r="L88" s="32">
        <f t="shared" si="2"/>
        <v>0</v>
      </c>
      <c r="M88" s="108"/>
      <c r="O88" s="33">
        <v>768</v>
      </c>
      <c r="P88" s="34" t="s">
        <v>61</v>
      </c>
    </row>
    <row r="89" spans="1:16" s="33" customFormat="1" ht="24.95" customHeight="1">
      <c r="A89" s="86">
        <v>80</v>
      </c>
      <c r="B89" s="88"/>
      <c r="C89" s="90"/>
      <c r="D89" s="86"/>
      <c r="E89" s="86"/>
      <c r="F89" s="95">
        <v>1</v>
      </c>
      <c r="G89" s="31">
        <v>1</v>
      </c>
      <c r="H89" s="31">
        <v>1</v>
      </c>
      <c r="I89" s="96">
        <v>1</v>
      </c>
      <c r="J89" s="107">
        <f t="shared" si="0"/>
        <v>0</v>
      </c>
      <c r="K89" s="32">
        <f t="shared" si="1"/>
        <v>0</v>
      </c>
      <c r="L89" s="32">
        <f t="shared" si="2"/>
        <v>0</v>
      </c>
      <c r="M89" s="108"/>
      <c r="O89" s="33">
        <v>800</v>
      </c>
      <c r="P89" s="34" t="s">
        <v>62</v>
      </c>
    </row>
    <row r="90" spans="1:16" s="33" customFormat="1" ht="24.95" customHeight="1" thickBot="1">
      <c r="A90" s="86">
        <v>81</v>
      </c>
      <c r="B90" s="89"/>
      <c r="C90" s="91"/>
      <c r="D90" s="87"/>
      <c r="E90" s="87"/>
      <c r="F90" s="95">
        <v>1</v>
      </c>
      <c r="G90" s="31">
        <v>1</v>
      </c>
      <c r="H90" s="31">
        <v>1</v>
      </c>
      <c r="I90" s="96">
        <v>1</v>
      </c>
      <c r="J90" s="109">
        <f t="shared" si="0"/>
        <v>0</v>
      </c>
      <c r="K90" s="110">
        <f t="shared" si="1"/>
        <v>0</v>
      </c>
      <c r="L90" s="110">
        <f t="shared" si="2"/>
        <v>0</v>
      </c>
      <c r="M90" s="111"/>
      <c r="O90" s="33">
        <v>832</v>
      </c>
      <c r="P90" s="34" t="s">
        <v>63</v>
      </c>
    </row>
    <row r="91" spans="1:16" s="33" customFormat="1" ht="22.5" customHeight="1">
      <c r="A91" s="46"/>
      <c r="B91" s="41"/>
      <c r="C91" s="42"/>
      <c r="D91" s="43"/>
      <c r="E91" s="44"/>
      <c r="F91" s="42"/>
      <c r="G91" s="42"/>
      <c r="H91" s="43"/>
      <c r="I91" s="43"/>
      <c r="J91" s="45"/>
      <c r="K91" s="45"/>
      <c r="L91" s="45"/>
      <c r="P91" s="34" t="s">
        <v>64</v>
      </c>
    </row>
    <row r="92" spans="1:16" s="33" customFormat="1" ht="20.100000000000001" customHeight="1">
      <c r="A92" s="46"/>
      <c r="B92" s="47"/>
      <c r="C92" s="48" t="s">
        <v>65</v>
      </c>
      <c r="D92" s="49">
        <f>SUM(E12:E90)</f>
        <v>0</v>
      </c>
      <c r="G92" s="48" t="s">
        <v>66</v>
      </c>
      <c r="H92" s="50">
        <f>SUM(J12:J90)</f>
        <v>0</v>
      </c>
      <c r="I92" s="33" t="s">
        <v>67</v>
      </c>
      <c r="J92" s="50">
        <f>SUM(K12:K90)</f>
        <v>0</v>
      </c>
      <c r="K92" s="51" t="s">
        <v>68</v>
      </c>
      <c r="L92" s="50">
        <f>SUM(L12:L90)</f>
        <v>0</v>
      </c>
      <c r="P92" s="40" t="s">
        <v>69</v>
      </c>
    </row>
    <row r="93" spans="1:16" s="33" customFormat="1" ht="20.100000000000001" customHeight="1">
      <c r="A93" s="46"/>
      <c r="B93" s="47"/>
      <c r="D93" s="48"/>
      <c r="E93" s="35"/>
      <c r="F93" s="35"/>
      <c r="G93" s="35"/>
      <c r="H93" s="35"/>
      <c r="J93" s="52"/>
      <c r="K93" s="53"/>
      <c r="L93" s="51"/>
      <c r="P93" s="54" t="s">
        <v>70</v>
      </c>
    </row>
    <row r="94" spans="1:16" s="33" customFormat="1" ht="20.100000000000001" customHeight="1">
      <c r="A94" s="46"/>
      <c r="B94" s="47"/>
      <c r="D94" s="35"/>
      <c r="E94" s="35"/>
      <c r="F94" s="35"/>
      <c r="G94" s="35"/>
      <c r="H94" s="35"/>
      <c r="I94" s="35"/>
      <c r="J94" s="53"/>
      <c r="K94" s="53"/>
      <c r="L94" s="51"/>
      <c r="P94" s="54" t="s">
        <v>71</v>
      </c>
    </row>
    <row r="95" spans="1:16" s="33" customFormat="1" ht="20.100000000000001" customHeight="1">
      <c r="A95" s="46"/>
      <c r="B95" s="47"/>
      <c r="D95" s="35"/>
      <c r="E95" s="35"/>
      <c r="F95" s="53"/>
      <c r="G95" s="53"/>
      <c r="H95" s="35"/>
      <c r="I95" s="35"/>
      <c r="J95" s="53"/>
      <c r="K95" s="53"/>
      <c r="L95" s="51"/>
      <c r="P95" s="54" t="s">
        <v>72</v>
      </c>
    </row>
    <row r="96" spans="1:16" s="33" customFormat="1" ht="20.100000000000001" customHeight="1">
      <c r="A96" s="46"/>
      <c r="B96" s="47"/>
      <c r="D96" s="35"/>
      <c r="E96" s="35"/>
      <c r="F96" s="53"/>
      <c r="G96" s="53"/>
      <c r="H96" s="35"/>
      <c r="I96" s="35"/>
      <c r="J96" s="53"/>
      <c r="K96" s="53"/>
      <c r="L96" s="51"/>
      <c r="P96" s="55" t="s">
        <v>73</v>
      </c>
    </row>
    <row r="97" spans="1:16" s="33" customFormat="1" ht="20.100000000000001" customHeight="1">
      <c r="A97" s="46"/>
      <c r="B97" s="47"/>
      <c r="D97" s="35"/>
      <c r="E97" s="35"/>
      <c r="F97" s="53"/>
      <c r="G97" s="53"/>
      <c r="H97" s="35"/>
      <c r="I97" s="35"/>
      <c r="J97" s="53"/>
      <c r="K97" s="53"/>
      <c r="L97" s="51"/>
      <c r="P97" s="40"/>
    </row>
    <row r="98" spans="1:16" s="33" customFormat="1" ht="18.75" customHeight="1">
      <c r="A98" s="46"/>
      <c r="B98" s="47"/>
      <c r="D98" s="35"/>
      <c r="E98" s="35"/>
      <c r="F98" s="35"/>
      <c r="G98" s="35"/>
      <c r="H98" s="53"/>
      <c r="I98" s="35"/>
      <c r="J98" s="53"/>
      <c r="K98" s="53" t="s">
        <v>74</v>
      </c>
      <c r="L98" s="51"/>
      <c r="M98" s="56"/>
      <c r="P98" s="40"/>
    </row>
    <row r="99" spans="1:16" s="33" customFormat="1" ht="20.100000000000001" customHeight="1">
      <c r="A99" s="46"/>
      <c r="B99" s="47"/>
      <c r="D99" s="35"/>
      <c r="E99" s="35"/>
      <c r="F99" s="35"/>
      <c r="G99" s="35"/>
      <c r="H99" s="35"/>
      <c r="I99" s="35"/>
      <c r="J99" s="53"/>
      <c r="K99" s="53"/>
      <c r="L99" s="51"/>
      <c r="M99" s="56"/>
      <c r="P99" s="54"/>
    </row>
    <row r="100" spans="1:16" s="33" customFormat="1">
      <c r="A100" s="46"/>
      <c r="B100" s="47"/>
      <c r="D100" s="35"/>
      <c r="E100" s="50"/>
      <c r="F100" s="35"/>
      <c r="G100" s="35"/>
      <c r="H100" s="35"/>
      <c r="I100" s="35"/>
      <c r="J100" s="53"/>
      <c r="K100" s="53"/>
      <c r="L100" s="51"/>
      <c r="M100" s="56"/>
      <c r="P100" s="54"/>
    </row>
    <row r="101" spans="1:16" s="33" customFormat="1">
      <c r="A101" s="46"/>
      <c r="B101" s="47"/>
      <c r="J101" s="51"/>
      <c r="K101" s="51"/>
      <c r="L101" s="51"/>
      <c r="M101" s="56"/>
      <c r="P101" s="55"/>
    </row>
    <row r="102" spans="1:16" s="57" customFormat="1">
      <c r="A102" s="46"/>
      <c r="B102" s="47"/>
      <c r="J102" s="58"/>
      <c r="K102" s="58"/>
      <c r="L102" s="58"/>
      <c r="M102" s="56"/>
      <c r="P102" s="30"/>
    </row>
    <row r="103" spans="1:16" s="57" customFormat="1">
      <c r="A103" s="71"/>
      <c r="B103" s="41"/>
      <c r="C103" s="72"/>
      <c r="D103" s="72"/>
      <c r="E103" s="72"/>
      <c r="F103" s="72"/>
      <c r="G103" s="72"/>
      <c r="H103" s="72"/>
      <c r="J103" s="58"/>
      <c r="K103" s="58"/>
      <c r="L103" s="58"/>
      <c r="M103" s="56"/>
    </row>
    <row r="104" spans="1:16" s="57" customFormat="1">
      <c r="A104" s="71"/>
      <c r="B104" s="41"/>
      <c r="C104" s="72"/>
      <c r="D104" s="72"/>
      <c r="E104" s="72"/>
      <c r="F104" s="72"/>
      <c r="G104" s="72"/>
      <c r="H104" s="72"/>
      <c r="J104" s="58"/>
      <c r="K104" s="58"/>
      <c r="L104" s="58"/>
      <c r="M104" s="56"/>
    </row>
    <row r="105" spans="1:16" s="57" customFormat="1" ht="20.25">
      <c r="A105" s="71"/>
      <c r="B105" s="73"/>
      <c r="C105" s="73"/>
      <c r="D105" s="73"/>
      <c r="E105" s="73"/>
      <c r="F105" s="73"/>
      <c r="G105" s="72"/>
      <c r="H105" s="72"/>
      <c r="J105" s="58"/>
      <c r="K105" s="58"/>
      <c r="L105" s="58"/>
      <c r="M105" s="56"/>
    </row>
    <row r="106" spans="1:16" s="57" customFormat="1" ht="20.25">
      <c r="A106" s="71"/>
      <c r="B106" s="73"/>
      <c r="C106" s="73"/>
      <c r="D106" s="73"/>
      <c r="E106" s="73"/>
      <c r="F106" s="73"/>
      <c r="G106" s="72"/>
      <c r="H106" s="72"/>
      <c r="J106" s="58"/>
      <c r="K106" s="58"/>
      <c r="L106" s="58"/>
      <c r="M106" s="56"/>
    </row>
    <row r="107" spans="1:16" s="57" customFormat="1" ht="20.25">
      <c r="A107" s="71"/>
      <c r="B107" s="73"/>
      <c r="C107" s="73"/>
      <c r="D107" s="73"/>
      <c r="E107" s="73"/>
      <c r="F107" s="73"/>
      <c r="G107" s="72"/>
      <c r="H107" s="72"/>
      <c r="J107" s="58"/>
      <c r="K107" s="58"/>
      <c r="L107" s="58"/>
      <c r="M107" s="56"/>
    </row>
    <row r="108" spans="1:16" s="57" customFormat="1" ht="20.25">
      <c r="A108" s="71"/>
      <c r="B108" s="73"/>
      <c r="C108" s="73"/>
      <c r="D108" s="73"/>
      <c r="E108" s="73"/>
      <c r="F108" s="73"/>
      <c r="G108" s="72"/>
      <c r="H108" s="72"/>
      <c r="J108" s="58"/>
      <c r="K108" s="58"/>
      <c r="L108" s="58"/>
      <c r="M108" s="56"/>
    </row>
    <row r="109" spans="1:16" s="57" customFormat="1" ht="20.25">
      <c r="A109" s="71"/>
      <c r="B109" s="73"/>
      <c r="C109" s="73"/>
      <c r="D109" s="73"/>
      <c r="E109" s="73"/>
      <c r="F109" s="73"/>
      <c r="G109" s="72"/>
      <c r="H109" s="72"/>
      <c r="J109" s="58"/>
      <c r="K109" s="58"/>
      <c r="L109" s="58"/>
      <c r="M109" s="56"/>
    </row>
    <row r="110" spans="1:16" s="57" customFormat="1" ht="20.25">
      <c r="A110" s="71"/>
      <c r="B110" s="73"/>
      <c r="C110" s="73"/>
      <c r="D110" s="73"/>
      <c r="E110" s="73"/>
      <c r="F110" s="73"/>
      <c r="G110" s="72"/>
      <c r="H110" s="72"/>
      <c r="J110" s="58"/>
      <c r="K110" s="58"/>
      <c r="L110" s="58"/>
      <c r="M110" s="56"/>
    </row>
    <row r="111" spans="1:16" s="57" customFormat="1" ht="20.25">
      <c r="A111" s="71"/>
      <c r="B111" s="73"/>
      <c r="C111" s="73"/>
      <c r="D111" s="73"/>
      <c r="E111" s="73"/>
      <c r="F111" s="73"/>
      <c r="G111" s="72"/>
      <c r="H111" s="72"/>
      <c r="J111" s="58"/>
      <c r="K111" s="58"/>
      <c r="L111" s="58"/>
      <c r="M111" s="56"/>
    </row>
    <row r="112" spans="1:16" s="57" customFormat="1" ht="20.25">
      <c r="A112" s="71"/>
      <c r="B112" s="73"/>
      <c r="C112" s="73"/>
      <c r="D112" s="73"/>
      <c r="E112" s="73"/>
      <c r="F112" s="73"/>
      <c r="G112" s="72"/>
      <c r="H112" s="72"/>
      <c r="J112" s="58"/>
      <c r="K112" s="58"/>
      <c r="L112" s="58"/>
      <c r="M112" s="56"/>
    </row>
    <row r="113" spans="1:13" s="57" customFormat="1" ht="20.25">
      <c r="A113" s="71"/>
      <c r="B113" s="73"/>
      <c r="C113" s="73"/>
      <c r="D113" s="73"/>
      <c r="E113" s="73"/>
      <c r="F113" s="73"/>
      <c r="G113" s="72"/>
      <c r="H113" s="72"/>
      <c r="J113" s="58"/>
      <c r="K113" s="58"/>
      <c r="L113" s="58"/>
      <c r="M113" s="56"/>
    </row>
    <row r="114" spans="1:13" s="57" customFormat="1" ht="20.25">
      <c r="A114" s="71"/>
      <c r="B114" s="73"/>
      <c r="C114" s="73"/>
      <c r="D114" s="73"/>
      <c r="E114" s="73"/>
      <c r="F114" s="73"/>
      <c r="G114" s="72"/>
      <c r="H114" s="72"/>
      <c r="J114" s="58"/>
      <c r="K114" s="58"/>
      <c r="L114" s="58"/>
      <c r="M114" s="56"/>
    </row>
    <row r="115" spans="1:13" s="57" customFormat="1" ht="20.25">
      <c r="A115" s="71"/>
      <c r="B115" s="73"/>
      <c r="C115" s="73"/>
      <c r="D115" s="73"/>
      <c r="E115" s="73"/>
      <c r="F115" s="73"/>
      <c r="G115" s="72"/>
      <c r="H115" s="72"/>
      <c r="J115" s="58"/>
      <c r="K115" s="58"/>
      <c r="L115" s="58"/>
      <c r="M115" s="56"/>
    </row>
    <row r="116" spans="1:13" s="57" customFormat="1" ht="20.25">
      <c r="A116" s="71"/>
      <c r="B116" s="73"/>
      <c r="C116" s="73"/>
      <c r="D116" s="73"/>
      <c r="E116" s="73"/>
      <c r="F116" s="73"/>
      <c r="G116" s="72"/>
      <c r="H116" s="72"/>
      <c r="J116" s="58"/>
      <c r="K116" s="58"/>
      <c r="L116" s="58"/>
      <c r="M116" s="56"/>
    </row>
    <row r="117" spans="1:13" s="57" customFormat="1" ht="20.25">
      <c r="A117" s="71"/>
      <c r="B117" s="73"/>
      <c r="C117" s="73"/>
      <c r="D117" s="73"/>
      <c r="E117" s="73"/>
      <c r="F117" s="73"/>
      <c r="G117" s="72"/>
      <c r="H117" s="72"/>
      <c r="J117" s="58"/>
      <c r="K117" s="58"/>
      <c r="L117" s="58"/>
      <c r="M117" s="56"/>
    </row>
    <row r="118" spans="1:13" s="57" customFormat="1" ht="20.25">
      <c r="A118" s="71"/>
      <c r="B118" s="73"/>
      <c r="C118" s="73"/>
      <c r="D118" s="73"/>
      <c r="E118" s="73"/>
      <c r="F118" s="73"/>
      <c r="G118" s="72"/>
      <c r="H118" s="72"/>
      <c r="J118" s="58"/>
      <c r="K118" s="58"/>
      <c r="L118" s="58"/>
      <c r="M118" s="56"/>
    </row>
    <row r="119" spans="1:13" s="57" customFormat="1" ht="20.25">
      <c r="A119" s="71"/>
      <c r="B119" s="73"/>
      <c r="C119" s="73"/>
      <c r="D119" s="73"/>
      <c r="E119" s="73"/>
      <c r="F119" s="73"/>
      <c r="G119" s="72"/>
      <c r="H119" s="72"/>
      <c r="J119" s="58"/>
      <c r="K119" s="58"/>
      <c r="L119" s="58"/>
      <c r="M119" s="56"/>
    </row>
    <row r="120" spans="1:13" s="57" customFormat="1" ht="20.25">
      <c r="A120" s="71"/>
      <c r="B120" s="73"/>
      <c r="C120" s="73"/>
      <c r="D120" s="73"/>
      <c r="E120" s="73"/>
      <c r="F120" s="73"/>
      <c r="G120" s="72"/>
      <c r="H120" s="72"/>
      <c r="J120" s="58"/>
      <c r="K120" s="58"/>
      <c r="L120" s="58"/>
      <c r="M120" s="56"/>
    </row>
    <row r="121" spans="1:13" s="57" customFormat="1" ht="20.25">
      <c r="A121" s="71"/>
      <c r="B121" s="73"/>
      <c r="C121" s="73"/>
      <c r="D121" s="73"/>
      <c r="E121" s="73"/>
      <c r="F121" s="73"/>
      <c r="G121" s="72"/>
      <c r="H121" s="72"/>
      <c r="J121" s="58"/>
      <c r="K121" s="58"/>
      <c r="L121" s="58"/>
      <c r="M121" s="56"/>
    </row>
    <row r="122" spans="1:13" s="57" customFormat="1">
      <c r="A122" s="71"/>
      <c r="B122" s="41"/>
      <c r="C122" s="72"/>
      <c r="D122" s="72"/>
      <c r="E122" s="72"/>
      <c r="F122" s="72"/>
      <c r="G122" s="72"/>
      <c r="H122" s="72"/>
      <c r="J122" s="58"/>
      <c r="K122" s="58"/>
      <c r="L122" s="58"/>
      <c r="M122" s="56"/>
    </row>
    <row r="123" spans="1:13" s="57" customFormat="1">
      <c r="A123" s="71"/>
      <c r="B123" s="41"/>
      <c r="C123" s="72"/>
      <c r="D123" s="72"/>
      <c r="E123" s="72"/>
      <c r="F123" s="72"/>
      <c r="G123" s="72"/>
      <c r="H123" s="72"/>
      <c r="J123" s="58"/>
      <c r="K123" s="58"/>
      <c r="L123" s="58"/>
      <c r="M123" s="56"/>
    </row>
    <row r="124" spans="1:13" s="57" customFormat="1">
      <c r="A124" s="46"/>
      <c r="B124" s="47"/>
      <c r="J124" s="58"/>
      <c r="K124" s="58"/>
      <c r="L124" s="58"/>
      <c r="M124" s="56"/>
    </row>
    <row r="125" spans="1:13" s="57" customFormat="1">
      <c r="A125" s="46"/>
      <c r="B125" s="47"/>
      <c r="J125" s="58"/>
      <c r="K125" s="58"/>
      <c r="L125" s="58"/>
      <c r="M125" s="56"/>
    </row>
    <row r="126" spans="1:13" s="57" customFormat="1">
      <c r="A126" s="46"/>
      <c r="B126" s="47"/>
      <c r="J126" s="58"/>
      <c r="K126" s="58"/>
      <c r="L126" s="58"/>
      <c r="M126" s="56"/>
    </row>
    <row r="127" spans="1:13" s="57" customFormat="1">
      <c r="A127" s="46"/>
      <c r="B127" s="47"/>
      <c r="J127" s="58"/>
      <c r="K127" s="58"/>
      <c r="L127" s="58"/>
      <c r="M127" s="56"/>
    </row>
    <row r="128" spans="1:13" s="57" customFormat="1">
      <c r="A128" s="46"/>
      <c r="B128" s="47"/>
      <c r="J128" s="58"/>
      <c r="K128" s="58"/>
      <c r="L128" s="58"/>
      <c r="M128" s="56"/>
    </row>
    <row r="129" spans="1:13" s="57" customFormat="1">
      <c r="A129" s="46"/>
      <c r="B129" s="47"/>
      <c r="J129" s="58"/>
      <c r="K129" s="58"/>
      <c r="L129" s="58"/>
      <c r="M129" s="56"/>
    </row>
    <row r="130" spans="1:13" s="57" customFormat="1">
      <c r="A130" s="46"/>
      <c r="B130" s="47"/>
      <c r="J130" s="58"/>
      <c r="K130" s="58"/>
      <c r="L130" s="58"/>
      <c r="M130" s="56"/>
    </row>
    <row r="131" spans="1:13" s="57" customFormat="1">
      <c r="A131" s="46"/>
      <c r="B131" s="47"/>
      <c r="J131" s="58"/>
      <c r="K131" s="58"/>
      <c r="L131" s="58"/>
      <c r="M131" s="56"/>
    </row>
    <row r="132" spans="1:13" s="57" customFormat="1">
      <c r="A132" s="46"/>
      <c r="B132" s="47"/>
      <c r="J132" s="58"/>
      <c r="K132" s="58"/>
      <c r="L132" s="58"/>
      <c r="M132" s="56"/>
    </row>
    <row r="133" spans="1:13" s="57" customFormat="1">
      <c r="A133" s="46"/>
      <c r="B133" s="47"/>
      <c r="J133" s="58"/>
      <c r="K133" s="58"/>
      <c r="L133" s="58"/>
      <c r="M133" s="56"/>
    </row>
    <row r="134" spans="1:13" s="57" customFormat="1">
      <c r="A134" s="46"/>
      <c r="B134" s="47"/>
      <c r="J134" s="58"/>
      <c r="K134" s="58"/>
      <c r="L134" s="58"/>
      <c r="M134" s="56"/>
    </row>
    <row r="135" spans="1:13" s="57" customFormat="1">
      <c r="A135" s="46"/>
      <c r="B135" s="47"/>
      <c r="J135" s="58"/>
      <c r="K135" s="58"/>
      <c r="L135" s="58"/>
      <c r="M135" s="56"/>
    </row>
    <row r="136" spans="1:13" s="57" customFormat="1">
      <c r="A136" s="46"/>
      <c r="B136" s="47"/>
      <c r="J136" s="58"/>
      <c r="K136" s="58"/>
      <c r="L136" s="58"/>
      <c r="M136" s="56"/>
    </row>
    <row r="137" spans="1:13" s="57" customFormat="1">
      <c r="A137" s="46"/>
      <c r="B137" s="47"/>
      <c r="J137" s="58"/>
      <c r="K137" s="58"/>
      <c r="L137" s="58"/>
      <c r="M137" s="56"/>
    </row>
    <row r="138" spans="1:13" s="57" customFormat="1">
      <c r="A138" s="46"/>
      <c r="B138" s="47"/>
      <c r="J138" s="58"/>
      <c r="K138" s="58"/>
      <c r="L138" s="58"/>
      <c r="M138" s="56"/>
    </row>
    <row r="139" spans="1:13" s="57" customFormat="1">
      <c r="A139" s="46"/>
      <c r="B139" s="47"/>
      <c r="J139" s="58"/>
      <c r="K139" s="58"/>
      <c r="L139" s="58"/>
      <c r="M139" s="56"/>
    </row>
    <row r="140" spans="1:13" s="57" customFormat="1">
      <c r="A140" s="46"/>
      <c r="B140" s="47"/>
      <c r="J140" s="58"/>
      <c r="K140" s="58"/>
      <c r="L140" s="58"/>
      <c r="M140" s="56"/>
    </row>
    <row r="141" spans="1:13" s="57" customFormat="1">
      <c r="A141" s="46"/>
      <c r="B141" s="47"/>
      <c r="J141" s="58"/>
      <c r="K141" s="58"/>
      <c r="L141" s="58"/>
      <c r="M141" s="56"/>
    </row>
    <row r="142" spans="1:13" s="57" customFormat="1">
      <c r="A142" s="46"/>
      <c r="B142" s="47"/>
      <c r="J142" s="58"/>
      <c r="K142" s="58"/>
      <c r="L142" s="58"/>
      <c r="M142" s="56"/>
    </row>
    <row r="143" spans="1:13" s="57" customFormat="1">
      <c r="A143" s="46"/>
      <c r="B143" s="47"/>
      <c r="J143" s="58"/>
      <c r="K143" s="58"/>
      <c r="L143" s="58"/>
      <c r="M143" s="56"/>
    </row>
    <row r="144" spans="1:13" s="57" customFormat="1">
      <c r="A144" s="46"/>
      <c r="B144" s="47"/>
      <c r="J144" s="58"/>
      <c r="K144" s="58"/>
      <c r="L144" s="58"/>
      <c r="M144" s="56"/>
    </row>
    <row r="145" spans="1:13" s="57" customFormat="1">
      <c r="A145" s="46"/>
      <c r="B145" s="47"/>
      <c r="J145" s="58"/>
      <c r="K145" s="58"/>
      <c r="L145" s="58"/>
      <c r="M145" s="56"/>
    </row>
    <row r="146" spans="1:13" s="57" customFormat="1">
      <c r="A146" s="46"/>
      <c r="B146" s="47"/>
      <c r="J146" s="58"/>
      <c r="K146" s="58"/>
      <c r="L146" s="58"/>
      <c r="M146" s="56"/>
    </row>
    <row r="147" spans="1:13" s="57" customFormat="1">
      <c r="A147" s="46"/>
      <c r="B147" s="47"/>
      <c r="J147" s="58"/>
      <c r="K147" s="58"/>
      <c r="L147" s="58"/>
      <c r="M147" s="56"/>
    </row>
    <row r="148" spans="1:13" s="57" customFormat="1">
      <c r="A148" s="46"/>
      <c r="B148" s="47"/>
      <c r="J148" s="58"/>
      <c r="K148" s="58"/>
      <c r="L148" s="58"/>
      <c r="M148" s="56"/>
    </row>
    <row r="149" spans="1:13" s="57" customFormat="1">
      <c r="A149" s="46"/>
      <c r="B149" s="47"/>
      <c r="J149" s="58"/>
      <c r="K149" s="58"/>
      <c r="L149" s="58"/>
      <c r="M149" s="56"/>
    </row>
    <row r="150" spans="1:13" s="57" customFormat="1">
      <c r="A150" s="46"/>
      <c r="B150" s="47"/>
      <c r="J150" s="58"/>
      <c r="K150" s="58"/>
      <c r="L150" s="58"/>
      <c r="M150" s="56"/>
    </row>
    <row r="151" spans="1:13" s="57" customFormat="1">
      <c r="A151" s="46"/>
      <c r="B151" s="47"/>
      <c r="J151" s="58"/>
      <c r="K151" s="58"/>
      <c r="L151" s="58"/>
      <c r="M151" s="56"/>
    </row>
    <row r="152" spans="1:13" s="57" customFormat="1">
      <c r="A152" s="46"/>
      <c r="B152" s="47"/>
      <c r="J152" s="58"/>
      <c r="K152" s="58"/>
      <c r="L152" s="58"/>
      <c r="M152" s="56"/>
    </row>
    <row r="153" spans="1:13" s="57" customFormat="1">
      <c r="A153" s="46"/>
      <c r="B153" s="47"/>
      <c r="J153" s="58"/>
      <c r="K153" s="58"/>
      <c r="L153" s="58"/>
      <c r="M153" s="56"/>
    </row>
    <row r="154" spans="1:13" s="57" customFormat="1">
      <c r="A154" s="46"/>
      <c r="B154" s="47"/>
      <c r="J154" s="58"/>
      <c r="K154" s="58"/>
      <c r="L154" s="58"/>
      <c r="M154" s="56"/>
    </row>
    <row r="155" spans="1:13" s="57" customFormat="1">
      <c r="A155" s="46"/>
      <c r="B155" s="47"/>
      <c r="J155" s="58"/>
      <c r="K155" s="58"/>
      <c r="L155" s="58"/>
      <c r="M155" s="56"/>
    </row>
    <row r="156" spans="1:13" s="57" customFormat="1">
      <c r="A156" s="46"/>
      <c r="B156" s="47"/>
      <c r="J156" s="58"/>
      <c r="K156" s="58"/>
      <c r="L156" s="58"/>
      <c r="M156" s="56"/>
    </row>
    <row r="157" spans="1:13" s="57" customFormat="1">
      <c r="A157" s="46"/>
      <c r="B157" s="47"/>
      <c r="J157" s="58"/>
      <c r="K157" s="58"/>
      <c r="L157" s="58"/>
      <c r="M157" s="56"/>
    </row>
    <row r="158" spans="1:13" s="57" customFormat="1">
      <c r="A158" s="46"/>
      <c r="B158" s="47"/>
      <c r="J158" s="58"/>
      <c r="K158" s="58"/>
      <c r="L158" s="58"/>
      <c r="M158" s="56"/>
    </row>
    <row r="159" spans="1:13" s="57" customFormat="1">
      <c r="A159" s="46"/>
      <c r="B159" s="47"/>
      <c r="J159" s="58"/>
      <c r="K159" s="58"/>
      <c r="L159" s="58"/>
      <c r="M159" s="56"/>
    </row>
    <row r="160" spans="1:13" s="57" customFormat="1">
      <c r="A160" s="46"/>
      <c r="B160" s="47"/>
      <c r="J160" s="58"/>
      <c r="K160" s="58"/>
      <c r="L160" s="58"/>
      <c r="M160" s="56"/>
    </row>
    <row r="161" spans="1:13" s="57" customFormat="1">
      <c r="A161" s="46"/>
      <c r="B161" s="47"/>
      <c r="J161" s="58"/>
      <c r="K161" s="58"/>
      <c r="L161" s="58"/>
      <c r="M161" s="56"/>
    </row>
    <row r="162" spans="1:13" s="57" customFormat="1">
      <c r="A162" s="46"/>
      <c r="B162" s="47"/>
      <c r="J162" s="58"/>
      <c r="K162" s="58"/>
      <c r="L162" s="58"/>
      <c r="M162" s="56"/>
    </row>
    <row r="163" spans="1:13" s="57" customFormat="1">
      <c r="A163" s="46"/>
      <c r="B163" s="47"/>
      <c r="J163" s="58"/>
      <c r="K163" s="58"/>
      <c r="L163" s="58"/>
      <c r="M163" s="56"/>
    </row>
    <row r="164" spans="1:13" s="57" customFormat="1">
      <c r="A164" s="46"/>
      <c r="B164" s="47"/>
      <c r="J164" s="58"/>
      <c r="K164" s="58"/>
      <c r="L164" s="58"/>
      <c r="M164" s="56"/>
    </row>
    <row r="165" spans="1:13" s="57" customFormat="1">
      <c r="A165" s="46"/>
      <c r="B165" s="47"/>
      <c r="J165" s="58"/>
      <c r="K165" s="58"/>
      <c r="L165" s="58"/>
      <c r="M165" s="56"/>
    </row>
    <row r="166" spans="1:13" s="57" customFormat="1">
      <c r="A166" s="46"/>
      <c r="B166" s="47"/>
      <c r="J166" s="58"/>
      <c r="K166" s="58"/>
      <c r="L166" s="58"/>
      <c r="M166" s="56"/>
    </row>
    <row r="167" spans="1:13" s="57" customFormat="1">
      <c r="A167" s="46"/>
      <c r="B167" s="47"/>
      <c r="J167" s="58"/>
      <c r="K167" s="58"/>
      <c r="L167" s="58"/>
      <c r="M167" s="56"/>
    </row>
    <row r="168" spans="1:13" s="57" customFormat="1">
      <c r="A168" s="46"/>
      <c r="B168" s="47"/>
      <c r="J168" s="58"/>
      <c r="K168" s="58"/>
      <c r="L168" s="58"/>
      <c r="M168" s="56"/>
    </row>
    <row r="169" spans="1:13" s="57" customFormat="1">
      <c r="A169" s="46"/>
      <c r="B169" s="47"/>
      <c r="J169" s="58"/>
      <c r="K169" s="58"/>
      <c r="L169" s="58"/>
      <c r="M169" s="56"/>
    </row>
    <row r="170" spans="1:13" s="57" customFormat="1">
      <c r="A170" s="46"/>
      <c r="B170" s="47"/>
      <c r="J170" s="58"/>
      <c r="K170" s="58"/>
      <c r="L170" s="58"/>
      <c r="M170" s="56"/>
    </row>
    <row r="171" spans="1:13" s="57" customFormat="1">
      <c r="A171" s="46"/>
      <c r="B171" s="47"/>
      <c r="J171" s="58"/>
      <c r="K171" s="58"/>
      <c r="L171" s="58"/>
      <c r="M171" s="56"/>
    </row>
    <row r="172" spans="1:13" s="57" customFormat="1">
      <c r="A172" s="46"/>
      <c r="B172" s="47"/>
      <c r="J172" s="58"/>
      <c r="K172" s="58"/>
      <c r="L172" s="58"/>
      <c r="M172" s="56"/>
    </row>
    <row r="173" spans="1:13" s="57" customFormat="1">
      <c r="A173" s="46"/>
      <c r="B173" s="47"/>
      <c r="J173" s="58"/>
      <c r="K173" s="58"/>
      <c r="L173" s="58"/>
      <c r="M173" s="56"/>
    </row>
    <row r="174" spans="1:13" s="57" customFormat="1">
      <c r="A174" s="46"/>
      <c r="B174" s="47"/>
      <c r="J174" s="58"/>
      <c r="K174" s="58"/>
      <c r="L174" s="58"/>
      <c r="M174" s="56"/>
    </row>
    <row r="175" spans="1:13" s="57" customFormat="1">
      <c r="A175" s="46"/>
      <c r="B175" s="47"/>
      <c r="J175" s="58"/>
      <c r="K175" s="58"/>
      <c r="L175" s="58"/>
      <c r="M175" s="56"/>
    </row>
    <row r="176" spans="1:13" s="57" customFormat="1">
      <c r="A176" s="46"/>
      <c r="B176" s="47"/>
      <c r="J176" s="58"/>
      <c r="K176" s="58"/>
      <c r="L176" s="58"/>
      <c r="M176" s="56"/>
    </row>
    <row r="177" spans="1:13" s="57" customFormat="1">
      <c r="A177" s="46"/>
      <c r="B177" s="47"/>
      <c r="J177" s="58"/>
      <c r="K177" s="58"/>
      <c r="L177" s="58"/>
      <c r="M177" s="56"/>
    </row>
    <row r="178" spans="1:13" s="57" customFormat="1">
      <c r="A178" s="46"/>
      <c r="B178" s="47"/>
      <c r="J178" s="58"/>
      <c r="K178" s="58"/>
      <c r="L178" s="58"/>
      <c r="M178" s="56"/>
    </row>
    <row r="179" spans="1:13" s="57" customFormat="1">
      <c r="A179" s="46"/>
      <c r="B179" s="47"/>
      <c r="J179" s="58"/>
      <c r="K179" s="58"/>
      <c r="L179" s="58"/>
      <c r="M179" s="56"/>
    </row>
    <row r="180" spans="1:13" s="57" customFormat="1">
      <c r="A180" s="46"/>
      <c r="B180" s="47"/>
      <c r="J180" s="58"/>
      <c r="K180" s="58"/>
      <c r="L180" s="58"/>
      <c r="M180" s="56"/>
    </row>
  </sheetData>
  <sheetProtection selectLockedCells="1" selectUnlockedCells="1"/>
  <mergeCells count="7">
    <mergeCell ref="E2:L2"/>
    <mergeCell ref="D6:F6"/>
    <mergeCell ref="A8:B8"/>
    <mergeCell ref="C8:F8"/>
    <mergeCell ref="J8:L8"/>
    <mergeCell ref="A9:B9"/>
    <mergeCell ref="C9:F9"/>
  </mergeCells>
  <dataValidations count="3">
    <dataValidation type="list" allowBlank="1" showInputMessage="1" showErrorMessage="1" sqref="H8:H9">
      <formula1>$Q$10:$Q$13</formula1>
      <formula2>0</formula2>
    </dataValidation>
    <dataValidation type="list" allowBlank="1" showInputMessage="1" showErrorMessage="1" sqref="M13:M15 M17:M90">
      <formula1>$R$13:$R$80</formula1>
      <formula2>0</formula2>
    </dataValidation>
    <dataValidation type="list" allowBlank="1" showInputMessage="1" showErrorMessage="1" sqref="C8:F9">
      <formula1>$P$8:$P$95</formula1>
      <formula2>0</formula2>
    </dataValidation>
  </dataValidations>
  <printOptions horizontalCentered="1"/>
  <pageMargins left="0.51181102362204722" right="0.55118110236220474" top="0.35433070866141736" bottom="0.35433070866141736" header="0.51181102362204722" footer="0.51181102362204722"/>
  <pageSetup paperSize="9" scale="50" firstPageNumber="0" fitToHeight="2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6"/>
  <sheetViews>
    <sheetView workbookViewId="0">
      <selection sqref="A1:G6"/>
    </sheetView>
  </sheetViews>
  <sheetFormatPr defaultRowHeight="12.75"/>
  <sheetData>
    <row r="1" spans="1:6" ht="20.25">
      <c r="A1" s="88"/>
      <c r="B1" s="88"/>
      <c r="C1" s="88"/>
      <c r="D1" s="88"/>
      <c r="F1" s="162"/>
    </row>
    <row r="2" spans="1:6" ht="20.25">
      <c r="A2" s="88"/>
      <c r="B2" s="88"/>
      <c r="C2" s="88"/>
      <c r="D2" s="88"/>
      <c r="F2" s="162"/>
    </row>
    <row r="3" spans="1:6" ht="20.25">
      <c r="A3" s="88"/>
      <c r="B3" s="88"/>
      <c r="C3" s="88"/>
      <c r="D3" s="88"/>
      <c r="F3" s="162"/>
    </row>
    <row r="4" spans="1:6" ht="20.25">
      <c r="A4" s="88"/>
      <c r="B4" s="88"/>
      <c r="C4" s="88"/>
      <c r="D4" s="88"/>
      <c r="F4" s="162"/>
    </row>
    <row r="5" spans="1:6" ht="20.25">
      <c r="A5" s="88"/>
      <c r="B5" s="88"/>
      <c r="C5" s="88"/>
      <c r="D5" s="88"/>
      <c r="F5" s="162"/>
    </row>
    <row r="6" spans="1:6" ht="20.25">
      <c r="A6" s="88"/>
      <c r="B6" s="90"/>
      <c r="C6" s="86"/>
      <c r="D6" s="86"/>
      <c r="F6" s="16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180"/>
  <sheetViews>
    <sheetView zoomScaleNormal="100" workbookViewId="0">
      <selection activeCell="S11" sqref="S11"/>
    </sheetView>
  </sheetViews>
  <sheetFormatPr defaultColWidth="9.28515625" defaultRowHeight="12.75"/>
  <cols>
    <col min="1" max="1" width="7.140625" style="1" customWidth="1"/>
    <col min="2" max="2" width="24.140625" style="2" customWidth="1"/>
    <col min="3" max="3" width="13.28515625" style="3" customWidth="1"/>
    <col min="4" max="4" width="11.5703125" style="3" customWidth="1"/>
    <col min="5" max="5" width="12.7109375" style="3" customWidth="1"/>
    <col min="6" max="6" width="9.85546875" style="3" customWidth="1"/>
    <col min="7" max="8" width="9.28515625" style="3" customWidth="1"/>
    <col min="9" max="9" width="10.7109375" style="3" customWidth="1"/>
    <col min="10" max="10" width="10.85546875" style="4" customWidth="1"/>
    <col min="11" max="11" width="11.140625" style="4" customWidth="1"/>
    <col min="12" max="12" width="12.28515625" style="4" customWidth="1"/>
    <col min="13" max="13" width="20.85546875" style="5" customWidth="1"/>
    <col min="14" max="14" width="8.7109375" style="3" customWidth="1"/>
    <col min="15" max="15" width="4" style="3" hidden="1" customWidth="1"/>
    <col min="16" max="16" width="32.7109375" style="3" hidden="1" customWidth="1"/>
    <col min="17" max="17" width="8.5703125" style="3" hidden="1" customWidth="1"/>
    <col min="18" max="18" width="31" style="3" hidden="1" customWidth="1"/>
    <col min="19" max="19" width="9.140625" style="3" customWidth="1"/>
    <col min="20" max="16384" width="9.28515625" style="3"/>
  </cols>
  <sheetData>
    <row r="2" spans="1:18" ht="18">
      <c r="C2" s="6"/>
      <c r="D2" s="6"/>
      <c r="E2" s="163"/>
      <c r="F2" s="163"/>
      <c r="G2" s="163"/>
      <c r="H2" s="163"/>
      <c r="I2" s="163"/>
      <c r="J2" s="163"/>
      <c r="K2" s="163"/>
      <c r="L2" s="163"/>
      <c r="M2" s="7"/>
    </row>
    <row r="3" spans="1:18" ht="18">
      <c r="C3" s="6"/>
      <c r="D3" s="6"/>
      <c r="H3" s="8"/>
    </row>
    <row r="4" spans="1:18" ht="18">
      <c r="C4" s="6"/>
      <c r="D4" s="6"/>
      <c r="E4" s="6"/>
      <c r="F4" s="6"/>
      <c r="G4" s="6"/>
      <c r="H4" s="6"/>
      <c r="I4" s="6"/>
    </row>
    <row r="5" spans="1:18">
      <c r="C5" s="9"/>
      <c r="D5" s="9"/>
      <c r="E5" s="9"/>
      <c r="F5" s="10"/>
      <c r="G5" s="11"/>
      <c r="H5" s="12"/>
      <c r="I5" s="13"/>
      <c r="J5" s="14"/>
      <c r="K5" s="15"/>
    </row>
    <row r="6" spans="1:18" ht="23.25">
      <c r="C6" s="16" t="s">
        <v>0</v>
      </c>
      <c r="D6" s="164"/>
      <c r="E6" s="164"/>
      <c r="F6" s="164"/>
      <c r="G6" s="17"/>
      <c r="J6" s="18"/>
      <c r="K6" s="15"/>
      <c r="M6" s="19"/>
    </row>
    <row r="7" spans="1:18">
      <c r="C7" s="59"/>
      <c r="D7" s="59"/>
      <c r="E7" s="59"/>
      <c r="F7" s="59"/>
    </row>
    <row r="8" spans="1:18" ht="23.25" customHeight="1">
      <c r="A8" s="165" t="s">
        <v>1</v>
      </c>
      <c r="B8" s="165"/>
      <c r="C8" s="166"/>
      <c r="D8" s="166"/>
      <c r="E8" s="166"/>
      <c r="F8" s="166"/>
      <c r="G8" s="20" t="s">
        <v>3</v>
      </c>
      <c r="H8" s="20" t="s">
        <v>88</v>
      </c>
      <c r="J8" s="163" t="s">
        <v>5</v>
      </c>
      <c r="K8" s="163"/>
      <c r="L8" s="163"/>
      <c r="M8" s="114" t="s">
        <v>6</v>
      </c>
    </row>
    <row r="9" spans="1:18" ht="13.5" customHeight="1"/>
    <row r="10" spans="1:18" s="29" customFormat="1" ht="55.5" customHeight="1" thickBot="1">
      <c r="A10" s="21" t="s">
        <v>0</v>
      </c>
      <c r="B10" s="22" t="s">
        <v>7</v>
      </c>
      <c r="C10" s="23" t="s">
        <v>8</v>
      </c>
      <c r="D10" s="23" t="s">
        <v>9</v>
      </c>
      <c r="E10" s="24" t="s">
        <v>10</v>
      </c>
      <c r="F10" s="25" t="s">
        <v>298</v>
      </c>
      <c r="G10" s="26" t="s">
        <v>302</v>
      </c>
      <c r="H10" s="25" t="s">
        <v>300</v>
      </c>
      <c r="I10" s="27" t="s">
        <v>301</v>
      </c>
      <c r="J10" s="28" t="s">
        <v>11</v>
      </c>
      <c r="K10" s="28" t="s">
        <v>12</v>
      </c>
      <c r="L10" s="28" t="s">
        <v>13</v>
      </c>
      <c r="M10" s="103" t="s">
        <v>14</v>
      </c>
      <c r="P10" s="30" t="s">
        <v>15</v>
      </c>
    </row>
    <row r="11" spans="1:18" s="33" customFormat="1" ht="24.95" customHeight="1">
      <c r="A11" s="88"/>
      <c r="B11" s="88"/>
      <c r="C11" s="88"/>
      <c r="D11" s="88"/>
      <c r="E11" s="88"/>
      <c r="F11" s="92"/>
      <c r="G11" s="93"/>
      <c r="H11" s="93"/>
      <c r="I11" s="94"/>
      <c r="J11" s="104">
        <f t="shared" ref="J11:J90" si="0">C11*0.001*D11*0.001*E11</f>
        <v>0</v>
      </c>
      <c r="K11" s="105">
        <f t="shared" ref="K11:K90" si="1">(C11*0.001*F11+D11*0.001*H11)*E11</f>
        <v>0</v>
      </c>
      <c r="L11" s="105">
        <f t="shared" ref="L11:L90" si="2">(C11*0.001*G11+D11*0.001*I11)*E11</f>
        <v>0</v>
      </c>
      <c r="M11" s="106"/>
      <c r="O11" s="33">
        <v>80</v>
      </c>
      <c r="P11" s="34" t="s">
        <v>16</v>
      </c>
      <c r="Q11" s="33" t="s">
        <v>17</v>
      </c>
    </row>
    <row r="12" spans="1:18" s="33" customFormat="1" ht="24.95" customHeight="1">
      <c r="A12" s="88"/>
      <c r="B12" s="88"/>
      <c r="C12" s="88"/>
      <c r="D12" s="88"/>
      <c r="E12" s="88"/>
      <c r="F12" s="95"/>
      <c r="G12" s="31"/>
      <c r="H12" s="31"/>
      <c r="I12" s="96"/>
      <c r="J12" s="107">
        <f t="shared" si="0"/>
        <v>0</v>
      </c>
      <c r="K12" s="32">
        <f t="shared" si="1"/>
        <v>0</v>
      </c>
      <c r="L12" s="32">
        <f t="shared" si="2"/>
        <v>0</v>
      </c>
      <c r="M12" s="108"/>
      <c r="O12" s="33">
        <v>90</v>
      </c>
      <c r="P12" s="34" t="s">
        <v>18</v>
      </c>
      <c r="Q12" s="33" t="s">
        <v>4</v>
      </c>
    </row>
    <row r="13" spans="1:18" s="33" customFormat="1" ht="24.95" customHeight="1">
      <c r="A13" s="88"/>
      <c r="B13" s="88"/>
      <c r="C13" s="88"/>
      <c r="D13" s="88"/>
      <c r="E13" s="88"/>
      <c r="F13" s="95"/>
      <c r="G13" s="31"/>
      <c r="H13" s="31"/>
      <c r="I13" s="96"/>
      <c r="J13" s="107">
        <f t="shared" si="0"/>
        <v>0</v>
      </c>
      <c r="K13" s="32">
        <f t="shared" si="1"/>
        <v>0</v>
      </c>
      <c r="L13" s="32">
        <f t="shared" si="2"/>
        <v>0</v>
      </c>
      <c r="M13" s="108"/>
      <c r="O13" s="33">
        <v>100</v>
      </c>
      <c r="P13" s="34" t="s">
        <v>19</v>
      </c>
      <c r="Q13" s="33" t="s">
        <v>20</v>
      </c>
      <c r="R13" s="35"/>
    </row>
    <row r="14" spans="1:18" s="33" customFormat="1" ht="24.95" customHeight="1">
      <c r="A14" s="88"/>
      <c r="B14" s="88"/>
      <c r="C14" s="88"/>
      <c r="D14" s="88"/>
      <c r="E14" s="88"/>
      <c r="F14" s="95"/>
      <c r="G14" s="31"/>
      <c r="H14" s="31"/>
      <c r="I14" s="96"/>
      <c r="J14" s="107">
        <f t="shared" si="0"/>
        <v>0</v>
      </c>
      <c r="K14" s="32">
        <f t="shared" si="1"/>
        <v>0</v>
      </c>
      <c r="L14" s="32">
        <f t="shared" si="2"/>
        <v>0</v>
      </c>
      <c r="M14" s="108"/>
      <c r="P14" s="34" t="s">
        <v>21</v>
      </c>
      <c r="Q14" s="33" t="s">
        <v>22</v>
      </c>
      <c r="R14" s="36" t="s">
        <v>23</v>
      </c>
    </row>
    <row r="15" spans="1:18" s="33" customFormat="1" ht="24.95" customHeight="1">
      <c r="A15" s="88"/>
      <c r="B15" s="88"/>
      <c r="C15" s="88"/>
      <c r="D15" s="88"/>
      <c r="E15" s="88"/>
      <c r="F15" s="95"/>
      <c r="G15" s="31"/>
      <c r="H15" s="31"/>
      <c r="I15" s="96"/>
      <c r="J15" s="107">
        <f t="shared" si="0"/>
        <v>0</v>
      </c>
      <c r="K15" s="32">
        <f t="shared" si="1"/>
        <v>0</v>
      </c>
      <c r="L15" s="32">
        <f t="shared" si="2"/>
        <v>0</v>
      </c>
      <c r="M15" s="108"/>
      <c r="P15" s="34"/>
      <c r="R15" s="36"/>
    </row>
    <row r="16" spans="1:18" s="33" customFormat="1" ht="24.95" customHeight="1">
      <c r="A16" s="88"/>
      <c r="B16" s="88"/>
      <c r="C16" s="88"/>
      <c r="D16" s="88"/>
      <c r="E16" s="88"/>
      <c r="F16" s="95"/>
      <c r="G16" s="31"/>
      <c r="H16" s="31"/>
      <c r="I16" s="96"/>
      <c r="J16" s="107">
        <f t="shared" si="0"/>
        <v>0</v>
      </c>
      <c r="K16" s="32">
        <f t="shared" si="1"/>
        <v>0</v>
      </c>
      <c r="L16" s="32">
        <f t="shared" si="2"/>
        <v>0</v>
      </c>
      <c r="M16" s="108"/>
      <c r="P16" s="34"/>
      <c r="R16" s="36"/>
    </row>
    <row r="17" spans="1:18" s="33" customFormat="1" ht="24.95" customHeight="1">
      <c r="A17" s="86"/>
      <c r="B17" s="88"/>
      <c r="C17" s="90"/>
      <c r="D17" s="86"/>
      <c r="E17" s="86"/>
      <c r="F17" s="95"/>
      <c r="G17" s="31"/>
      <c r="H17" s="31"/>
      <c r="I17" s="96"/>
      <c r="J17" s="107">
        <f t="shared" si="0"/>
        <v>0</v>
      </c>
      <c r="K17" s="32">
        <f t="shared" si="1"/>
        <v>0</v>
      </c>
      <c r="L17" s="32">
        <f t="shared" si="2"/>
        <v>0</v>
      </c>
      <c r="M17" s="108"/>
      <c r="P17" s="34"/>
      <c r="R17" s="36"/>
    </row>
    <row r="18" spans="1:18" s="33" customFormat="1" ht="24.95" customHeight="1">
      <c r="A18" s="86"/>
      <c r="B18" s="88"/>
      <c r="C18" s="90"/>
      <c r="D18" s="86"/>
      <c r="E18" s="86"/>
      <c r="F18" s="95"/>
      <c r="G18" s="31"/>
      <c r="H18" s="31"/>
      <c r="I18" s="96"/>
      <c r="J18" s="107">
        <f t="shared" si="0"/>
        <v>0</v>
      </c>
      <c r="K18" s="32">
        <f t="shared" si="1"/>
        <v>0</v>
      </c>
      <c r="L18" s="32">
        <f t="shared" si="2"/>
        <v>0</v>
      </c>
      <c r="M18" s="108"/>
      <c r="P18" s="34"/>
      <c r="R18" s="36"/>
    </row>
    <row r="19" spans="1:18" s="33" customFormat="1" ht="24.95" customHeight="1">
      <c r="A19" s="86"/>
      <c r="B19" s="88"/>
      <c r="C19" s="90"/>
      <c r="D19" s="86"/>
      <c r="E19" s="86"/>
      <c r="F19" s="95"/>
      <c r="G19" s="31"/>
      <c r="H19" s="31"/>
      <c r="I19" s="96"/>
      <c r="J19" s="107">
        <f t="shared" si="0"/>
        <v>0</v>
      </c>
      <c r="K19" s="32">
        <f t="shared" si="1"/>
        <v>0</v>
      </c>
      <c r="L19" s="32">
        <f t="shared" si="2"/>
        <v>0</v>
      </c>
      <c r="M19" s="108"/>
      <c r="P19" s="34"/>
      <c r="R19" s="36"/>
    </row>
    <row r="20" spans="1:18" s="33" customFormat="1" ht="24.95" customHeight="1">
      <c r="A20" s="86"/>
      <c r="B20" s="88"/>
      <c r="C20" s="90"/>
      <c r="D20" s="86"/>
      <c r="E20" s="86"/>
      <c r="F20" s="95"/>
      <c r="G20" s="31"/>
      <c r="H20" s="31"/>
      <c r="I20" s="96"/>
      <c r="J20" s="107">
        <f t="shared" si="0"/>
        <v>0</v>
      </c>
      <c r="K20" s="32">
        <f t="shared" si="1"/>
        <v>0</v>
      </c>
      <c r="L20" s="32">
        <f t="shared" si="2"/>
        <v>0</v>
      </c>
      <c r="M20" s="108"/>
      <c r="P20" s="34"/>
      <c r="R20" s="36"/>
    </row>
    <row r="21" spans="1:18" s="33" customFormat="1" ht="24.95" customHeight="1">
      <c r="A21" s="86"/>
      <c r="B21" s="88"/>
      <c r="C21" s="90"/>
      <c r="D21" s="86"/>
      <c r="E21" s="86"/>
      <c r="F21" s="95"/>
      <c r="G21" s="31"/>
      <c r="H21" s="31"/>
      <c r="I21" s="96"/>
      <c r="J21" s="107">
        <f t="shared" si="0"/>
        <v>0</v>
      </c>
      <c r="K21" s="32">
        <f t="shared" si="1"/>
        <v>0</v>
      </c>
      <c r="L21" s="32">
        <f t="shared" si="2"/>
        <v>0</v>
      </c>
      <c r="M21" s="108"/>
      <c r="P21" s="34"/>
      <c r="R21" s="36"/>
    </row>
    <row r="22" spans="1:18" s="33" customFormat="1" ht="24.95" customHeight="1">
      <c r="A22" s="86"/>
      <c r="B22" s="88"/>
      <c r="C22" s="90"/>
      <c r="D22" s="86"/>
      <c r="E22" s="86"/>
      <c r="F22" s="95"/>
      <c r="G22" s="31"/>
      <c r="H22" s="31"/>
      <c r="I22" s="96"/>
      <c r="J22" s="107">
        <f t="shared" si="0"/>
        <v>0</v>
      </c>
      <c r="K22" s="32">
        <f t="shared" si="1"/>
        <v>0</v>
      </c>
      <c r="L22" s="32">
        <f t="shared" si="2"/>
        <v>0</v>
      </c>
      <c r="M22" s="108"/>
      <c r="P22" s="34"/>
      <c r="R22" s="36"/>
    </row>
    <row r="23" spans="1:18" s="33" customFormat="1" ht="24.95" customHeight="1">
      <c r="A23" s="86"/>
      <c r="B23" s="88"/>
      <c r="C23" s="90"/>
      <c r="D23" s="86"/>
      <c r="E23" s="86"/>
      <c r="F23" s="95"/>
      <c r="G23" s="31"/>
      <c r="H23" s="31"/>
      <c r="I23" s="96"/>
      <c r="J23" s="107">
        <f t="shared" si="0"/>
        <v>0</v>
      </c>
      <c r="K23" s="32">
        <f t="shared" si="1"/>
        <v>0</v>
      </c>
      <c r="L23" s="32">
        <f t="shared" si="2"/>
        <v>0</v>
      </c>
      <c r="M23" s="108"/>
      <c r="P23" s="34"/>
      <c r="R23" s="36"/>
    </row>
    <row r="24" spans="1:18" s="33" customFormat="1" ht="24.95" customHeight="1">
      <c r="A24" s="86"/>
      <c r="B24" s="88"/>
      <c r="C24" s="90"/>
      <c r="D24" s="86"/>
      <c r="E24" s="86"/>
      <c r="F24" s="95"/>
      <c r="G24" s="31"/>
      <c r="H24" s="31"/>
      <c r="I24" s="96"/>
      <c r="J24" s="107">
        <f t="shared" si="0"/>
        <v>0</v>
      </c>
      <c r="K24" s="32">
        <f t="shared" si="1"/>
        <v>0</v>
      </c>
      <c r="L24" s="32">
        <f t="shared" si="2"/>
        <v>0</v>
      </c>
      <c r="M24" s="108"/>
      <c r="P24" s="34"/>
      <c r="R24" s="36"/>
    </row>
    <row r="25" spans="1:18" s="33" customFormat="1" ht="24.95" customHeight="1">
      <c r="A25" s="86"/>
      <c r="B25" s="88"/>
      <c r="C25" s="90"/>
      <c r="D25" s="86"/>
      <c r="E25" s="86"/>
      <c r="F25" s="95"/>
      <c r="G25" s="31"/>
      <c r="H25" s="31"/>
      <c r="I25" s="96"/>
      <c r="J25" s="107">
        <f t="shared" si="0"/>
        <v>0</v>
      </c>
      <c r="K25" s="32">
        <f t="shared" si="1"/>
        <v>0</v>
      </c>
      <c r="L25" s="32">
        <f t="shared" si="2"/>
        <v>0</v>
      </c>
      <c r="M25" s="108"/>
      <c r="P25" s="34"/>
      <c r="R25" s="36"/>
    </row>
    <row r="26" spans="1:18" s="33" customFormat="1" ht="24.95" customHeight="1">
      <c r="A26" s="86"/>
      <c r="B26" s="88"/>
      <c r="C26" s="90"/>
      <c r="D26" s="86"/>
      <c r="E26" s="86"/>
      <c r="F26" s="95"/>
      <c r="G26" s="31"/>
      <c r="H26" s="31"/>
      <c r="I26" s="96"/>
      <c r="J26" s="107">
        <f>C26*0.001*D26*0.001*E26</f>
        <v>0</v>
      </c>
      <c r="K26" s="32">
        <f>(C26*0.001*F26+D26*0.001*H26)*E26</f>
        <v>0</v>
      </c>
      <c r="L26" s="32">
        <f>(C26*0.001*G26+D26*0.001*I26)*E26</f>
        <v>0</v>
      </c>
      <c r="M26" s="108"/>
      <c r="P26" s="34"/>
      <c r="R26" s="36"/>
    </row>
    <row r="27" spans="1:18" s="33" customFormat="1" ht="24.95" customHeight="1">
      <c r="A27" s="86"/>
      <c r="B27" s="88"/>
      <c r="C27" s="90"/>
      <c r="D27" s="86"/>
      <c r="E27" s="86"/>
      <c r="F27" s="95"/>
      <c r="G27" s="31"/>
      <c r="H27" s="31"/>
      <c r="I27" s="96"/>
      <c r="J27" s="107">
        <f>C27*0.001*D27*0.001*E27</f>
        <v>0</v>
      </c>
      <c r="K27" s="32">
        <f>(C27*0.001*F27+D27*0.001*H27)*E27</f>
        <v>0</v>
      </c>
      <c r="L27" s="32">
        <f>(C27*0.001*G27+D27*0.001*I27)*E27</f>
        <v>0</v>
      </c>
      <c r="M27" s="108"/>
      <c r="P27" s="34"/>
      <c r="R27" s="36"/>
    </row>
    <row r="28" spans="1:18" s="33" customFormat="1" ht="24.95" customHeight="1">
      <c r="A28" s="86"/>
      <c r="B28" s="88"/>
      <c r="C28" s="90"/>
      <c r="D28" s="86"/>
      <c r="E28" s="86"/>
      <c r="F28" s="95"/>
      <c r="G28" s="31"/>
      <c r="H28" s="31"/>
      <c r="I28" s="96"/>
      <c r="J28" s="107">
        <f t="shared" ref="J28:J61" si="3">C28*0.001*D28*0.001*E28</f>
        <v>0</v>
      </c>
      <c r="K28" s="32">
        <f t="shared" ref="K28:K61" si="4">(C28*0.001*F28+D28*0.001*H28)*E28</f>
        <v>0</v>
      </c>
      <c r="L28" s="32">
        <f t="shared" ref="L28:L61" si="5">(C28*0.001*G28+D28*0.001*I28)*E28</f>
        <v>0</v>
      </c>
      <c r="M28" s="108"/>
      <c r="P28" s="34"/>
      <c r="R28" s="36"/>
    </row>
    <row r="29" spans="1:18" s="33" customFormat="1" ht="24.95" customHeight="1">
      <c r="A29" s="86"/>
      <c r="B29" s="88"/>
      <c r="C29" s="90"/>
      <c r="D29" s="86"/>
      <c r="E29" s="86"/>
      <c r="F29" s="95"/>
      <c r="G29" s="31"/>
      <c r="H29" s="31"/>
      <c r="I29" s="96"/>
      <c r="J29" s="107">
        <f t="shared" si="3"/>
        <v>0</v>
      </c>
      <c r="K29" s="32">
        <f t="shared" si="4"/>
        <v>0</v>
      </c>
      <c r="L29" s="32">
        <f t="shared" si="5"/>
        <v>0</v>
      </c>
      <c r="M29" s="108"/>
      <c r="P29" s="34"/>
      <c r="R29" s="36"/>
    </row>
    <row r="30" spans="1:18" s="33" customFormat="1" ht="24.95" customHeight="1">
      <c r="A30" s="86"/>
      <c r="B30" s="88"/>
      <c r="C30" s="90"/>
      <c r="D30" s="86"/>
      <c r="E30" s="86"/>
      <c r="F30" s="95"/>
      <c r="G30" s="31"/>
      <c r="H30" s="31"/>
      <c r="I30" s="96"/>
      <c r="J30" s="107">
        <f t="shared" si="3"/>
        <v>0</v>
      </c>
      <c r="K30" s="32">
        <f t="shared" si="4"/>
        <v>0</v>
      </c>
      <c r="L30" s="32">
        <f t="shared" si="5"/>
        <v>0</v>
      </c>
      <c r="M30" s="108"/>
      <c r="P30" s="34"/>
      <c r="R30" s="36"/>
    </row>
    <row r="31" spans="1:18" s="33" customFormat="1" ht="24.95" customHeight="1">
      <c r="A31" s="86"/>
      <c r="B31" s="88"/>
      <c r="C31" s="90"/>
      <c r="D31" s="86"/>
      <c r="E31" s="86"/>
      <c r="F31" s="95"/>
      <c r="G31" s="31"/>
      <c r="H31" s="31"/>
      <c r="I31" s="96"/>
      <c r="J31" s="107">
        <f t="shared" si="3"/>
        <v>0</v>
      </c>
      <c r="K31" s="32">
        <f t="shared" si="4"/>
        <v>0</v>
      </c>
      <c r="L31" s="32">
        <f t="shared" si="5"/>
        <v>0</v>
      </c>
      <c r="M31" s="108"/>
      <c r="P31" s="34"/>
      <c r="R31" s="36"/>
    </row>
    <row r="32" spans="1:18" s="33" customFormat="1" ht="24.95" customHeight="1">
      <c r="A32" s="86"/>
      <c r="B32" s="88"/>
      <c r="C32" s="90"/>
      <c r="D32" s="86"/>
      <c r="E32" s="86"/>
      <c r="F32" s="95"/>
      <c r="G32" s="31"/>
      <c r="H32" s="31"/>
      <c r="I32" s="96"/>
      <c r="J32" s="107">
        <f t="shared" si="3"/>
        <v>0</v>
      </c>
      <c r="K32" s="32">
        <f t="shared" si="4"/>
        <v>0</v>
      </c>
      <c r="L32" s="32">
        <f t="shared" si="5"/>
        <v>0</v>
      </c>
      <c r="M32" s="108"/>
      <c r="P32" s="34"/>
      <c r="R32" s="36"/>
    </row>
    <row r="33" spans="1:18" s="33" customFormat="1" ht="24.95" customHeight="1">
      <c r="A33" s="86"/>
      <c r="B33" s="88"/>
      <c r="C33" s="90"/>
      <c r="D33" s="86"/>
      <c r="E33" s="86"/>
      <c r="F33" s="95"/>
      <c r="G33" s="31"/>
      <c r="H33" s="31"/>
      <c r="I33" s="96"/>
      <c r="J33" s="107">
        <f t="shared" si="3"/>
        <v>0</v>
      </c>
      <c r="K33" s="32">
        <f t="shared" si="4"/>
        <v>0</v>
      </c>
      <c r="L33" s="32">
        <f t="shared" si="5"/>
        <v>0</v>
      </c>
      <c r="M33" s="108"/>
      <c r="P33" s="34"/>
      <c r="R33" s="36"/>
    </row>
    <row r="34" spans="1:18" s="33" customFormat="1" ht="24.95" customHeight="1">
      <c r="A34" s="86"/>
      <c r="B34" s="88"/>
      <c r="C34" s="90"/>
      <c r="D34" s="86"/>
      <c r="E34" s="86"/>
      <c r="F34" s="95"/>
      <c r="G34" s="31"/>
      <c r="H34" s="31"/>
      <c r="I34" s="96"/>
      <c r="J34" s="107">
        <f t="shared" si="3"/>
        <v>0</v>
      </c>
      <c r="K34" s="32">
        <f t="shared" si="4"/>
        <v>0</v>
      </c>
      <c r="L34" s="32">
        <f t="shared" si="5"/>
        <v>0</v>
      </c>
      <c r="M34" s="108"/>
      <c r="P34" s="34"/>
      <c r="R34" s="36"/>
    </row>
    <row r="35" spans="1:18" s="33" customFormat="1" ht="24.95" customHeight="1">
      <c r="A35" s="86"/>
      <c r="B35" s="88"/>
      <c r="C35" s="90"/>
      <c r="D35" s="86"/>
      <c r="E35" s="86"/>
      <c r="F35" s="95"/>
      <c r="G35" s="31"/>
      <c r="H35" s="31"/>
      <c r="I35" s="96"/>
      <c r="J35" s="107">
        <f t="shared" si="3"/>
        <v>0</v>
      </c>
      <c r="K35" s="32">
        <f t="shared" si="4"/>
        <v>0</v>
      </c>
      <c r="L35" s="32">
        <f t="shared" si="5"/>
        <v>0</v>
      </c>
      <c r="M35" s="108"/>
      <c r="P35" s="34"/>
      <c r="R35" s="36"/>
    </row>
    <row r="36" spans="1:18" s="33" customFormat="1" ht="24.95" customHeight="1">
      <c r="A36" s="86"/>
      <c r="B36" s="88"/>
      <c r="C36" s="90"/>
      <c r="D36" s="86"/>
      <c r="E36" s="86"/>
      <c r="F36" s="95"/>
      <c r="G36" s="31"/>
      <c r="H36" s="31"/>
      <c r="I36" s="96"/>
      <c r="J36" s="107">
        <f t="shared" si="3"/>
        <v>0</v>
      </c>
      <c r="K36" s="32">
        <f t="shared" si="4"/>
        <v>0</v>
      </c>
      <c r="L36" s="32">
        <f t="shared" si="5"/>
        <v>0</v>
      </c>
      <c r="M36" s="108"/>
      <c r="P36" s="34"/>
      <c r="R36" s="36"/>
    </row>
    <row r="37" spans="1:18" s="33" customFormat="1" ht="24.95" customHeight="1">
      <c r="A37" s="86"/>
      <c r="B37" s="88"/>
      <c r="C37" s="90"/>
      <c r="D37" s="86"/>
      <c r="E37" s="86"/>
      <c r="F37" s="95"/>
      <c r="G37" s="31"/>
      <c r="H37" s="31"/>
      <c r="I37" s="96"/>
      <c r="J37" s="107">
        <f t="shared" si="3"/>
        <v>0</v>
      </c>
      <c r="K37" s="32">
        <f t="shared" si="4"/>
        <v>0</v>
      </c>
      <c r="L37" s="32">
        <f t="shared" si="5"/>
        <v>0</v>
      </c>
      <c r="M37" s="108"/>
      <c r="P37" s="34"/>
      <c r="R37" s="36"/>
    </row>
    <row r="38" spans="1:18" s="33" customFormat="1" ht="24.95" customHeight="1">
      <c r="A38" s="86"/>
      <c r="B38" s="88"/>
      <c r="C38" s="90"/>
      <c r="D38" s="86"/>
      <c r="E38" s="86"/>
      <c r="F38" s="95"/>
      <c r="G38" s="31"/>
      <c r="H38" s="31"/>
      <c r="I38" s="96"/>
      <c r="J38" s="107">
        <f t="shared" si="3"/>
        <v>0</v>
      </c>
      <c r="K38" s="32">
        <f t="shared" si="4"/>
        <v>0</v>
      </c>
      <c r="L38" s="32">
        <f t="shared" si="5"/>
        <v>0</v>
      </c>
      <c r="M38" s="108"/>
      <c r="P38" s="34"/>
      <c r="R38" s="36"/>
    </row>
    <row r="39" spans="1:18" s="33" customFormat="1" ht="24.95" customHeight="1">
      <c r="A39" s="86"/>
      <c r="B39" s="88"/>
      <c r="C39" s="90"/>
      <c r="D39" s="86"/>
      <c r="E39" s="86"/>
      <c r="F39" s="95"/>
      <c r="G39" s="31"/>
      <c r="H39" s="31"/>
      <c r="I39" s="96"/>
      <c r="J39" s="107">
        <f t="shared" si="3"/>
        <v>0</v>
      </c>
      <c r="K39" s="32">
        <f t="shared" si="4"/>
        <v>0</v>
      </c>
      <c r="L39" s="32">
        <f t="shared" si="5"/>
        <v>0</v>
      </c>
      <c r="M39" s="108"/>
      <c r="P39" s="34"/>
      <c r="R39" s="36"/>
    </row>
    <row r="40" spans="1:18" s="33" customFormat="1" ht="24.95" customHeight="1">
      <c r="A40" s="86"/>
      <c r="B40" s="88"/>
      <c r="C40" s="90"/>
      <c r="D40" s="86"/>
      <c r="E40" s="86"/>
      <c r="F40" s="95"/>
      <c r="G40" s="31"/>
      <c r="H40" s="31"/>
      <c r="I40" s="96"/>
      <c r="J40" s="107">
        <f t="shared" si="3"/>
        <v>0</v>
      </c>
      <c r="K40" s="32">
        <f t="shared" si="4"/>
        <v>0</v>
      </c>
      <c r="L40" s="32">
        <f t="shared" si="5"/>
        <v>0</v>
      </c>
      <c r="M40" s="108"/>
      <c r="P40" s="34"/>
      <c r="R40" s="36"/>
    </row>
    <row r="41" spans="1:18" s="33" customFormat="1" ht="24.95" customHeight="1">
      <c r="A41" s="86"/>
      <c r="B41" s="88"/>
      <c r="C41" s="90"/>
      <c r="D41" s="86"/>
      <c r="E41" s="86"/>
      <c r="F41" s="95"/>
      <c r="G41" s="31"/>
      <c r="H41" s="31"/>
      <c r="I41" s="96"/>
      <c r="J41" s="107">
        <f t="shared" si="3"/>
        <v>0</v>
      </c>
      <c r="K41" s="32">
        <f t="shared" si="4"/>
        <v>0</v>
      </c>
      <c r="L41" s="32">
        <f t="shared" si="5"/>
        <v>0</v>
      </c>
      <c r="M41" s="108"/>
      <c r="P41" s="34"/>
      <c r="R41" s="36"/>
    </row>
    <row r="42" spans="1:18" s="33" customFormat="1" ht="24.95" customHeight="1">
      <c r="A42" s="86"/>
      <c r="B42" s="88"/>
      <c r="C42" s="90"/>
      <c r="D42" s="86"/>
      <c r="E42" s="86"/>
      <c r="F42" s="95"/>
      <c r="G42" s="31"/>
      <c r="H42" s="31"/>
      <c r="I42" s="96"/>
      <c r="J42" s="107">
        <f t="shared" si="3"/>
        <v>0</v>
      </c>
      <c r="K42" s="32">
        <f t="shared" si="4"/>
        <v>0</v>
      </c>
      <c r="L42" s="32">
        <f t="shared" si="5"/>
        <v>0</v>
      </c>
      <c r="M42" s="108"/>
      <c r="P42" s="34"/>
      <c r="R42" s="36"/>
    </row>
    <row r="43" spans="1:18" s="33" customFormat="1" ht="24.95" customHeight="1">
      <c r="A43" s="86"/>
      <c r="B43" s="88"/>
      <c r="C43" s="90"/>
      <c r="D43" s="86"/>
      <c r="E43" s="86"/>
      <c r="F43" s="95"/>
      <c r="G43" s="31"/>
      <c r="H43" s="31"/>
      <c r="I43" s="96"/>
      <c r="J43" s="107">
        <f t="shared" si="3"/>
        <v>0</v>
      </c>
      <c r="K43" s="32">
        <f t="shared" si="4"/>
        <v>0</v>
      </c>
      <c r="L43" s="32">
        <f t="shared" si="5"/>
        <v>0</v>
      </c>
      <c r="M43" s="108"/>
      <c r="P43" s="34"/>
      <c r="R43" s="36"/>
    </row>
    <row r="44" spans="1:18" s="33" customFormat="1" ht="24.95" customHeight="1">
      <c r="A44" s="86"/>
      <c r="B44" s="88"/>
      <c r="C44" s="90"/>
      <c r="D44" s="86"/>
      <c r="E44" s="86"/>
      <c r="F44" s="95"/>
      <c r="G44" s="31"/>
      <c r="H44" s="31"/>
      <c r="I44" s="96"/>
      <c r="J44" s="107">
        <f t="shared" si="3"/>
        <v>0</v>
      </c>
      <c r="K44" s="32">
        <f t="shared" si="4"/>
        <v>0</v>
      </c>
      <c r="L44" s="32">
        <f t="shared" si="5"/>
        <v>0</v>
      </c>
      <c r="M44" s="108"/>
      <c r="P44" s="34"/>
      <c r="R44" s="36"/>
    </row>
    <row r="45" spans="1:18" s="33" customFormat="1" ht="24.95" customHeight="1">
      <c r="A45" s="86"/>
      <c r="B45" s="88"/>
      <c r="C45" s="90"/>
      <c r="D45" s="86"/>
      <c r="E45" s="86"/>
      <c r="F45" s="95"/>
      <c r="G45" s="31"/>
      <c r="H45" s="31"/>
      <c r="I45" s="96"/>
      <c r="J45" s="107">
        <f t="shared" si="3"/>
        <v>0</v>
      </c>
      <c r="K45" s="32">
        <f t="shared" si="4"/>
        <v>0</v>
      </c>
      <c r="L45" s="32">
        <f t="shared" si="5"/>
        <v>0</v>
      </c>
      <c r="M45" s="108"/>
      <c r="P45" s="34"/>
      <c r="R45" s="36"/>
    </row>
    <row r="46" spans="1:18" s="33" customFormat="1" ht="24.95" customHeight="1">
      <c r="A46" s="86"/>
      <c r="B46" s="88"/>
      <c r="C46" s="90"/>
      <c r="D46" s="86"/>
      <c r="E46" s="86"/>
      <c r="F46" s="95"/>
      <c r="G46" s="31"/>
      <c r="H46" s="31"/>
      <c r="I46" s="96"/>
      <c r="J46" s="107">
        <f t="shared" si="3"/>
        <v>0</v>
      </c>
      <c r="K46" s="32">
        <f t="shared" si="4"/>
        <v>0</v>
      </c>
      <c r="L46" s="32">
        <f t="shared" si="5"/>
        <v>0</v>
      </c>
      <c r="M46" s="108"/>
      <c r="P46" s="34"/>
      <c r="R46" s="36"/>
    </row>
    <row r="47" spans="1:18" s="33" customFormat="1" ht="24.95" customHeight="1">
      <c r="A47" s="86"/>
      <c r="B47" s="88"/>
      <c r="C47" s="90"/>
      <c r="D47" s="86"/>
      <c r="E47" s="86"/>
      <c r="F47" s="95"/>
      <c r="G47" s="31"/>
      <c r="H47" s="31"/>
      <c r="I47" s="96"/>
      <c r="J47" s="107">
        <f t="shared" si="3"/>
        <v>0</v>
      </c>
      <c r="K47" s="32">
        <f t="shared" si="4"/>
        <v>0</v>
      </c>
      <c r="L47" s="32">
        <f t="shared" si="5"/>
        <v>0</v>
      </c>
      <c r="M47" s="108"/>
      <c r="P47" s="34"/>
      <c r="R47" s="36"/>
    </row>
    <row r="48" spans="1:18" s="33" customFormat="1" ht="24.95" customHeight="1">
      <c r="A48" s="86"/>
      <c r="B48" s="88"/>
      <c r="C48" s="90"/>
      <c r="D48" s="86"/>
      <c r="E48" s="86"/>
      <c r="F48" s="95"/>
      <c r="G48" s="31"/>
      <c r="H48" s="31"/>
      <c r="I48" s="96"/>
      <c r="J48" s="107">
        <f t="shared" si="3"/>
        <v>0</v>
      </c>
      <c r="K48" s="32">
        <f t="shared" si="4"/>
        <v>0</v>
      </c>
      <c r="L48" s="32">
        <f t="shared" si="5"/>
        <v>0</v>
      </c>
      <c r="M48" s="108"/>
      <c r="P48" s="34"/>
      <c r="R48" s="36"/>
    </row>
    <row r="49" spans="1:18" s="33" customFormat="1" ht="24.95" customHeight="1">
      <c r="A49" s="86"/>
      <c r="B49" s="88"/>
      <c r="C49" s="90"/>
      <c r="D49" s="86"/>
      <c r="E49" s="86"/>
      <c r="F49" s="95"/>
      <c r="G49" s="31"/>
      <c r="H49" s="31"/>
      <c r="I49" s="96"/>
      <c r="J49" s="107">
        <f t="shared" si="3"/>
        <v>0</v>
      </c>
      <c r="K49" s="32">
        <f t="shared" si="4"/>
        <v>0</v>
      </c>
      <c r="L49" s="32">
        <f t="shared" si="5"/>
        <v>0</v>
      </c>
      <c r="M49" s="108"/>
      <c r="P49" s="34"/>
      <c r="R49" s="36"/>
    </row>
    <row r="50" spans="1:18" s="33" customFormat="1" ht="24.95" customHeight="1">
      <c r="A50" s="86"/>
      <c r="B50" s="88"/>
      <c r="C50" s="90"/>
      <c r="D50" s="86"/>
      <c r="E50" s="86"/>
      <c r="F50" s="95"/>
      <c r="G50" s="31"/>
      <c r="H50" s="31"/>
      <c r="I50" s="96"/>
      <c r="J50" s="107">
        <f t="shared" si="3"/>
        <v>0</v>
      </c>
      <c r="K50" s="32">
        <f t="shared" si="4"/>
        <v>0</v>
      </c>
      <c r="L50" s="32">
        <f t="shared" si="5"/>
        <v>0</v>
      </c>
      <c r="M50" s="108"/>
      <c r="P50" s="34"/>
      <c r="R50" s="36"/>
    </row>
    <row r="51" spans="1:18" s="33" customFormat="1" ht="24.95" customHeight="1">
      <c r="A51" s="86"/>
      <c r="B51" s="88"/>
      <c r="C51" s="90"/>
      <c r="D51" s="86"/>
      <c r="E51" s="86"/>
      <c r="F51" s="95"/>
      <c r="G51" s="31"/>
      <c r="H51" s="31"/>
      <c r="I51" s="96"/>
      <c r="J51" s="107">
        <f t="shared" si="3"/>
        <v>0</v>
      </c>
      <c r="K51" s="32">
        <f t="shared" si="4"/>
        <v>0</v>
      </c>
      <c r="L51" s="32">
        <f t="shared" si="5"/>
        <v>0</v>
      </c>
      <c r="M51" s="108"/>
      <c r="P51" s="34"/>
      <c r="R51" s="36"/>
    </row>
    <row r="52" spans="1:18" s="33" customFormat="1" ht="24.95" customHeight="1">
      <c r="A52" s="86"/>
      <c r="B52" s="88"/>
      <c r="C52" s="90"/>
      <c r="D52" s="86"/>
      <c r="E52" s="86"/>
      <c r="F52" s="95"/>
      <c r="G52" s="31"/>
      <c r="H52" s="31"/>
      <c r="I52" s="96"/>
      <c r="J52" s="107">
        <f t="shared" si="3"/>
        <v>0</v>
      </c>
      <c r="K52" s="32">
        <f t="shared" si="4"/>
        <v>0</v>
      </c>
      <c r="L52" s="32">
        <f t="shared" si="5"/>
        <v>0</v>
      </c>
      <c r="M52" s="108"/>
      <c r="P52" s="34"/>
      <c r="R52" s="36"/>
    </row>
    <row r="53" spans="1:18" s="33" customFormat="1" ht="24.95" customHeight="1">
      <c r="A53" s="86"/>
      <c r="B53" s="88"/>
      <c r="C53" s="90"/>
      <c r="D53" s="86"/>
      <c r="E53" s="86"/>
      <c r="F53" s="95"/>
      <c r="G53" s="31"/>
      <c r="H53" s="31"/>
      <c r="I53" s="96"/>
      <c r="J53" s="107">
        <f t="shared" si="3"/>
        <v>0</v>
      </c>
      <c r="K53" s="32">
        <f t="shared" si="4"/>
        <v>0</v>
      </c>
      <c r="L53" s="32">
        <f t="shared" si="5"/>
        <v>0</v>
      </c>
      <c r="M53" s="108"/>
      <c r="P53" s="34"/>
      <c r="R53" s="36"/>
    </row>
    <row r="54" spans="1:18" s="33" customFormat="1" ht="24.95" customHeight="1">
      <c r="A54" s="86"/>
      <c r="B54" s="88"/>
      <c r="C54" s="90"/>
      <c r="D54" s="86"/>
      <c r="E54" s="86"/>
      <c r="F54" s="95"/>
      <c r="G54" s="31"/>
      <c r="H54" s="31"/>
      <c r="I54" s="96"/>
      <c r="J54" s="107">
        <f t="shared" si="3"/>
        <v>0</v>
      </c>
      <c r="K54" s="32">
        <f t="shared" si="4"/>
        <v>0</v>
      </c>
      <c r="L54" s="32">
        <f t="shared" si="5"/>
        <v>0</v>
      </c>
      <c r="M54" s="108"/>
      <c r="P54" s="34"/>
      <c r="R54" s="36"/>
    </row>
    <row r="55" spans="1:18" s="33" customFormat="1" ht="24.95" customHeight="1">
      <c r="A55" s="86"/>
      <c r="B55" s="88"/>
      <c r="C55" s="90"/>
      <c r="D55" s="86"/>
      <c r="E55" s="86"/>
      <c r="F55" s="95"/>
      <c r="G55" s="31"/>
      <c r="H55" s="31"/>
      <c r="I55" s="96"/>
      <c r="J55" s="107">
        <f t="shared" si="3"/>
        <v>0</v>
      </c>
      <c r="K55" s="32">
        <f t="shared" si="4"/>
        <v>0</v>
      </c>
      <c r="L55" s="32">
        <f t="shared" si="5"/>
        <v>0</v>
      </c>
      <c r="M55" s="108"/>
      <c r="P55" s="34"/>
      <c r="R55" s="36"/>
    </row>
    <row r="56" spans="1:18" s="33" customFormat="1" ht="24.95" customHeight="1">
      <c r="A56" s="86"/>
      <c r="B56" s="88"/>
      <c r="C56" s="90"/>
      <c r="D56" s="86"/>
      <c r="E56" s="86"/>
      <c r="F56" s="95"/>
      <c r="G56" s="31"/>
      <c r="H56" s="31"/>
      <c r="I56" s="96"/>
      <c r="J56" s="107">
        <f t="shared" si="3"/>
        <v>0</v>
      </c>
      <c r="K56" s="32">
        <f t="shared" si="4"/>
        <v>0</v>
      </c>
      <c r="L56" s="32">
        <f t="shared" si="5"/>
        <v>0</v>
      </c>
      <c r="M56" s="108"/>
      <c r="P56" s="34"/>
      <c r="R56" s="36"/>
    </row>
    <row r="57" spans="1:18" s="33" customFormat="1" ht="24.95" customHeight="1">
      <c r="A57" s="86"/>
      <c r="B57" s="88"/>
      <c r="C57" s="90"/>
      <c r="D57" s="86"/>
      <c r="E57" s="86"/>
      <c r="F57" s="95"/>
      <c r="G57" s="31"/>
      <c r="H57" s="31"/>
      <c r="I57" s="96"/>
      <c r="J57" s="107">
        <f t="shared" si="3"/>
        <v>0</v>
      </c>
      <c r="K57" s="32">
        <f t="shared" si="4"/>
        <v>0</v>
      </c>
      <c r="L57" s="32">
        <f t="shared" si="5"/>
        <v>0</v>
      </c>
      <c r="M57" s="108"/>
      <c r="P57" s="34"/>
      <c r="R57" s="36"/>
    </row>
    <row r="58" spans="1:18" s="33" customFormat="1" ht="24.95" customHeight="1">
      <c r="A58" s="86"/>
      <c r="B58" s="88"/>
      <c r="C58" s="90"/>
      <c r="D58" s="86"/>
      <c r="E58" s="86"/>
      <c r="F58" s="95"/>
      <c r="G58" s="31"/>
      <c r="H58" s="31"/>
      <c r="I58" s="96"/>
      <c r="J58" s="107">
        <f t="shared" si="3"/>
        <v>0</v>
      </c>
      <c r="K58" s="32">
        <f t="shared" si="4"/>
        <v>0</v>
      </c>
      <c r="L58" s="32">
        <f t="shared" si="5"/>
        <v>0</v>
      </c>
      <c r="M58" s="108"/>
      <c r="P58" s="34"/>
      <c r="R58" s="36"/>
    </row>
    <row r="59" spans="1:18" s="33" customFormat="1" ht="24.95" customHeight="1">
      <c r="A59" s="86"/>
      <c r="B59" s="88"/>
      <c r="C59" s="90"/>
      <c r="D59" s="86"/>
      <c r="E59" s="86"/>
      <c r="F59" s="95"/>
      <c r="G59" s="31"/>
      <c r="H59" s="31"/>
      <c r="I59" s="96"/>
      <c r="J59" s="107">
        <f t="shared" si="3"/>
        <v>0</v>
      </c>
      <c r="K59" s="32">
        <f t="shared" si="4"/>
        <v>0</v>
      </c>
      <c r="L59" s="32">
        <f t="shared" si="5"/>
        <v>0</v>
      </c>
      <c r="M59" s="108"/>
      <c r="P59" s="34"/>
      <c r="R59" s="36"/>
    </row>
    <row r="60" spans="1:18" s="33" customFormat="1" ht="24.95" customHeight="1">
      <c r="A60" s="86"/>
      <c r="B60" s="88"/>
      <c r="C60" s="90"/>
      <c r="D60" s="86"/>
      <c r="E60" s="86"/>
      <c r="F60" s="95"/>
      <c r="G60" s="31"/>
      <c r="H60" s="31"/>
      <c r="I60" s="96"/>
      <c r="J60" s="107">
        <f t="shared" si="3"/>
        <v>0</v>
      </c>
      <c r="K60" s="32">
        <f t="shared" si="4"/>
        <v>0</v>
      </c>
      <c r="L60" s="32">
        <f t="shared" si="5"/>
        <v>0</v>
      </c>
      <c r="M60" s="108"/>
      <c r="P60" s="34"/>
      <c r="R60" s="36"/>
    </row>
    <row r="61" spans="1:18" s="33" customFormat="1" ht="24.95" customHeight="1">
      <c r="A61" s="86"/>
      <c r="B61" s="88"/>
      <c r="C61" s="90"/>
      <c r="D61" s="86"/>
      <c r="E61" s="86"/>
      <c r="F61" s="95"/>
      <c r="G61" s="31"/>
      <c r="H61" s="31"/>
      <c r="I61" s="96"/>
      <c r="J61" s="107">
        <f t="shared" si="3"/>
        <v>0</v>
      </c>
      <c r="K61" s="32">
        <f t="shared" si="4"/>
        <v>0</v>
      </c>
      <c r="L61" s="32">
        <f t="shared" si="5"/>
        <v>0</v>
      </c>
      <c r="M61" s="108"/>
      <c r="P61" s="34"/>
      <c r="R61" s="36"/>
    </row>
    <row r="62" spans="1:18" s="33" customFormat="1" ht="24.95" customHeight="1">
      <c r="A62" s="86"/>
      <c r="B62" s="88"/>
      <c r="C62" s="90"/>
      <c r="D62" s="86"/>
      <c r="E62" s="86"/>
      <c r="F62" s="95"/>
      <c r="G62" s="31"/>
      <c r="H62" s="31"/>
      <c r="I62" s="96"/>
      <c r="J62" s="107">
        <f>C62*0.001*D62*0.001*E62</f>
        <v>0</v>
      </c>
      <c r="K62" s="32">
        <f>(C62*0.001*F62+D62*0.001*H62)*E62</f>
        <v>0</v>
      </c>
      <c r="L62" s="32">
        <f>(C62*0.001*G62+D62*0.001*I62)*E62</f>
        <v>0</v>
      </c>
      <c r="M62" s="108"/>
      <c r="P62" s="34"/>
      <c r="R62" s="36"/>
    </row>
    <row r="63" spans="1:18" s="33" customFormat="1" ht="24.95" customHeight="1">
      <c r="A63" s="86"/>
      <c r="B63" s="88"/>
      <c r="C63" s="90"/>
      <c r="D63" s="86"/>
      <c r="E63" s="86"/>
      <c r="F63" s="95"/>
      <c r="G63" s="31"/>
      <c r="H63" s="31"/>
      <c r="I63" s="96"/>
      <c r="J63" s="107">
        <f>C63*0.001*D63*0.001*E63</f>
        <v>0</v>
      </c>
      <c r="K63" s="32">
        <f>(C63*0.001*F63+D63*0.001*H63)*E63</f>
        <v>0</v>
      </c>
      <c r="L63" s="32">
        <f>(C63*0.001*G63+D63*0.001*I63)*E63</f>
        <v>0</v>
      </c>
      <c r="M63" s="108"/>
      <c r="P63" s="34"/>
      <c r="R63" s="36"/>
    </row>
    <row r="64" spans="1:18" s="33" customFormat="1" ht="24.95" customHeight="1">
      <c r="A64" s="86"/>
      <c r="B64" s="88"/>
      <c r="C64" s="90"/>
      <c r="D64" s="86"/>
      <c r="E64" s="86"/>
      <c r="F64" s="95"/>
      <c r="G64" s="31"/>
      <c r="H64" s="31"/>
      <c r="I64" s="96"/>
      <c r="J64" s="107">
        <f t="shared" si="0"/>
        <v>0</v>
      </c>
      <c r="K64" s="32">
        <f t="shared" si="1"/>
        <v>0</v>
      </c>
      <c r="L64" s="32">
        <f t="shared" si="2"/>
        <v>0</v>
      </c>
      <c r="M64" s="108"/>
      <c r="O64" s="33">
        <v>32</v>
      </c>
      <c r="P64" s="34" t="s">
        <v>24</v>
      </c>
      <c r="Q64" s="33" t="s">
        <v>25</v>
      </c>
      <c r="R64" s="36" t="s">
        <v>26</v>
      </c>
    </row>
    <row r="65" spans="1:19" s="33" customFormat="1" ht="24.75" customHeight="1">
      <c r="A65" s="86"/>
      <c r="B65" s="88"/>
      <c r="C65" s="90"/>
      <c r="D65" s="86"/>
      <c r="E65" s="86"/>
      <c r="F65" s="95"/>
      <c r="G65" s="31"/>
      <c r="H65" s="31"/>
      <c r="I65" s="96"/>
      <c r="J65" s="107">
        <f t="shared" si="0"/>
        <v>0</v>
      </c>
      <c r="K65" s="32">
        <f t="shared" si="1"/>
        <v>0</v>
      </c>
      <c r="L65" s="32">
        <f t="shared" si="2"/>
        <v>0</v>
      </c>
      <c r="M65" s="108"/>
      <c r="O65" s="33">
        <v>64</v>
      </c>
      <c r="P65" s="37" t="s">
        <v>27</v>
      </c>
      <c r="R65" s="36" t="s">
        <v>28</v>
      </c>
    </row>
    <row r="66" spans="1:19" s="33" customFormat="1" ht="24.95" customHeight="1">
      <c r="A66" s="86"/>
      <c r="B66" s="88"/>
      <c r="C66" s="90"/>
      <c r="D66" s="86"/>
      <c r="E66" s="86"/>
      <c r="F66" s="95"/>
      <c r="G66" s="31"/>
      <c r="H66" s="31"/>
      <c r="I66" s="96"/>
      <c r="J66" s="107">
        <f t="shared" si="0"/>
        <v>0</v>
      </c>
      <c r="K66" s="32">
        <f t="shared" si="1"/>
        <v>0</v>
      </c>
      <c r="L66" s="32">
        <f t="shared" si="2"/>
        <v>0</v>
      </c>
      <c r="M66" s="108"/>
      <c r="O66" s="33">
        <v>96</v>
      </c>
      <c r="P66" s="37" t="s">
        <v>29</v>
      </c>
      <c r="R66" s="36" t="s">
        <v>30</v>
      </c>
    </row>
    <row r="67" spans="1:19" s="33" customFormat="1" ht="24.95" customHeight="1">
      <c r="A67" s="86"/>
      <c r="B67" s="88"/>
      <c r="C67" s="90"/>
      <c r="D67" s="86"/>
      <c r="E67" s="86"/>
      <c r="F67" s="95"/>
      <c r="G67" s="31"/>
      <c r="H67" s="31"/>
      <c r="I67" s="96"/>
      <c r="J67" s="107">
        <f t="shared" si="0"/>
        <v>0</v>
      </c>
      <c r="K67" s="32">
        <f t="shared" si="1"/>
        <v>0</v>
      </c>
      <c r="L67" s="32">
        <f t="shared" si="2"/>
        <v>0</v>
      </c>
      <c r="M67" s="108"/>
      <c r="O67" s="33">
        <v>128</v>
      </c>
      <c r="P67" s="37" t="s">
        <v>31</v>
      </c>
      <c r="R67" s="36" t="s">
        <v>32</v>
      </c>
    </row>
    <row r="68" spans="1:19" s="33" customFormat="1" ht="24.95" customHeight="1">
      <c r="A68" s="86"/>
      <c r="B68" s="88"/>
      <c r="C68" s="90"/>
      <c r="D68" s="86"/>
      <c r="E68" s="86"/>
      <c r="F68" s="95"/>
      <c r="G68" s="31"/>
      <c r="H68" s="31"/>
      <c r="I68" s="96"/>
      <c r="J68" s="107">
        <f t="shared" si="0"/>
        <v>0</v>
      </c>
      <c r="K68" s="32">
        <f t="shared" si="1"/>
        <v>0</v>
      </c>
      <c r="L68" s="32">
        <f t="shared" si="2"/>
        <v>0</v>
      </c>
      <c r="M68" s="108"/>
      <c r="O68" s="33">
        <v>160</v>
      </c>
      <c r="P68" s="37" t="s">
        <v>2</v>
      </c>
      <c r="R68" s="36" t="s">
        <v>33</v>
      </c>
    </row>
    <row r="69" spans="1:19" s="33" customFormat="1" ht="24.95" customHeight="1">
      <c r="A69" s="86"/>
      <c r="B69" s="88"/>
      <c r="C69" s="90"/>
      <c r="D69" s="86"/>
      <c r="E69" s="86"/>
      <c r="F69" s="95"/>
      <c r="G69" s="31"/>
      <c r="H69" s="31"/>
      <c r="I69" s="96"/>
      <c r="J69" s="107">
        <f t="shared" si="0"/>
        <v>0</v>
      </c>
      <c r="K69" s="32">
        <f t="shared" si="1"/>
        <v>0</v>
      </c>
      <c r="L69" s="32">
        <f t="shared" si="2"/>
        <v>0</v>
      </c>
      <c r="M69" s="108"/>
      <c r="O69" s="33">
        <v>192</v>
      </c>
      <c r="P69" s="34" t="s">
        <v>34</v>
      </c>
      <c r="R69" s="36" t="s">
        <v>35</v>
      </c>
    </row>
    <row r="70" spans="1:19" s="33" customFormat="1" ht="24.95" customHeight="1">
      <c r="A70" s="86"/>
      <c r="B70" s="88"/>
      <c r="C70" s="90"/>
      <c r="D70" s="86"/>
      <c r="E70" s="86"/>
      <c r="F70" s="95"/>
      <c r="G70" s="31"/>
      <c r="H70" s="31"/>
      <c r="I70" s="96"/>
      <c r="J70" s="107">
        <f t="shared" si="0"/>
        <v>0</v>
      </c>
      <c r="K70" s="32">
        <f t="shared" si="1"/>
        <v>0</v>
      </c>
      <c r="L70" s="32">
        <f t="shared" si="2"/>
        <v>0</v>
      </c>
      <c r="M70" s="108"/>
      <c r="O70" s="33">
        <v>224</v>
      </c>
      <c r="P70" s="34" t="s">
        <v>36</v>
      </c>
      <c r="R70" s="36" t="s">
        <v>37</v>
      </c>
    </row>
    <row r="71" spans="1:19" s="33" customFormat="1" ht="24.95" customHeight="1">
      <c r="A71" s="86"/>
      <c r="B71" s="88"/>
      <c r="C71" s="90"/>
      <c r="D71" s="86"/>
      <c r="E71" s="86"/>
      <c r="F71" s="95"/>
      <c r="G71" s="31"/>
      <c r="H71" s="31"/>
      <c r="I71" s="96"/>
      <c r="J71" s="107">
        <f t="shared" si="0"/>
        <v>0</v>
      </c>
      <c r="K71" s="32">
        <f t="shared" si="1"/>
        <v>0</v>
      </c>
      <c r="L71" s="32">
        <f t="shared" si="2"/>
        <v>0</v>
      </c>
      <c r="M71" s="108"/>
      <c r="O71" s="33">
        <v>256</v>
      </c>
      <c r="P71" s="30" t="s">
        <v>38</v>
      </c>
      <c r="R71" s="36" t="s">
        <v>39</v>
      </c>
    </row>
    <row r="72" spans="1:19" s="33" customFormat="1" ht="24.95" customHeight="1">
      <c r="A72" s="86"/>
      <c r="B72" s="88"/>
      <c r="C72" s="90"/>
      <c r="D72" s="86"/>
      <c r="E72" s="86"/>
      <c r="F72" s="95"/>
      <c r="G72" s="31"/>
      <c r="H72" s="31"/>
      <c r="I72" s="96"/>
      <c r="J72" s="107">
        <f t="shared" si="0"/>
        <v>0</v>
      </c>
      <c r="K72" s="32">
        <f t="shared" si="1"/>
        <v>0</v>
      </c>
      <c r="L72" s="32">
        <f t="shared" si="2"/>
        <v>0</v>
      </c>
      <c r="M72" s="108"/>
      <c r="O72" s="33">
        <v>288</v>
      </c>
      <c r="P72" s="34" t="s">
        <v>40</v>
      </c>
      <c r="R72" s="36" t="s">
        <v>41</v>
      </c>
    </row>
    <row r="73" spans="1:19" s="33" customFormat="1" ht="24.95" customHeight="1">
      <c r="A73" s="86"/>
      <c r="B73" s="88"/>
      <c r="C73" s="90"/>
      <c r="D73" s="86"/>
      <c r="E73" s="86"/>
      <c r="F73" s="95"/>
      <c r="G73" s="31"/>
      <c r="H73" s="31"/>
      <c r="I73" s="96"/>
      <c r="J73" s="107">
        <f t="shared" si="0"/>
        <v>0</v>
      </c>
      <c r="K73" s="32">
        <f t="shared" si="1"/>
        <v>0</v>
      </c>
      <c r="L73" s="32">
        <f t="shared" si="2"/>
        <v>0</v>
      </c>
      <c r="M73" s="108"/>
      <c r="O73" s="33">
        <v>320</v>
      </c>
      <c r="P73" s="34" t="s">
        <v>42</v>
      </c>
      <c r="R73" s="36"/>
    </row>
    <row r="74" spans="1:19" s="33" customFormat="1" ht="24.95" customHeight="1">
      <c r="A74" s="86"/>
      <c r="B74" s="88"/>
      <c r="C74" s="90"/>
      <c r="D74" s="86"/>
      <c r="E74" s="86"/>
      <c r="F74" s="95"/>
      <c r="G74" s="31"/>
      <c r="H74" s="31"/>
      <c r="I74" s="96"/>
      <c r="J74" s="107">
        <f t="shared" si="0"/>
        <v>0</v>
      </c>
      <c r="K74" s="32">
        <f t="shared" si="1"/>
        <v>0</v>
      </c>
      <c r="L74" s="32">
        <f t="shared" si="2"/>
        <v>0</v>
      </c>
      <c r="M74" s="108"/>
      <c r="O74" s="33">
        <v>352</v>
      </c>
      <c r="P74" s="34" t="s">
        <v>43</v>
      </c>
      <c r="R74" s="36" t="s">
        <v>44</v>
      </c>
    </row>
    <row r="75" spans="1:19" s="33" customFormat="1" ht="24.95" customHeight="1">
      <c r="A75" s="86"/>
      <c r="B75" s="88"/>
      <c r="C75" s="90"/>
      <c r="D75" s="86"/>
      <c r="E75" s="86"/>
      <c r="F75" s="95"/>
      <c r="G75" s="31"/>
      <c r="H75" s="31"/>
      <c r="I75" s="96"/>
      <c r="J75" s="107">
        <f t="shared" si="0"/>
        <v>0</v>
      </c>
      <c r="K75" s="32">
        <f t="shared" si="1"/>
        <v>0</v>
      </c>
      <c r="L75" s="32">
        <f t="shared" si="2"/>
        <v>0</v>
      </c>
      <c r="M75" s="108"/>
      <c r="O75" s="33">
        <v>384</v>
      </c>
      <c r="P75" s="34" t="s">
        <v>45</v>
      </c>
      <c r="R75" s="38" t="s">
        <v>46</v>
      </c>
      <c r="S75" s="39"/>
    </row>
    <row r="76" spans="1:19" s="33" customFormat="1" ht="24.95" customHeight="1">
      <c r="A76" s="86"/>
      <c r="B76" s="88"/>
      <c r="C76" s="90"/>
      <c r="D76" s="86"/>
      <c r="E76" s="86"/>
      <c r="F76" s="95"/>
      <c r="G76" s="31"/>
      <c r="H76" s="31"/>
      <c r="I76" s="96"/>
      <c r="J76" s="107">
        <f t="shared" si="0"/>
        <v>0</v>
      </c>
      <c r="K76" s="32">
        <f t="shared" si="1"/>
        <v>0</v>
      </c>
      <c r="L76" s="32">
        <f t="shared" si="2"/>
        <v>0</v>
      </c>
      <c r="M76" s="108"/>
      <c r="O76" s="33">
        <v>416</v>
      </c>
      <c r="P76" s="40" t="s">
        <v>47</v>
      </c>
      <c r="R76" s="38" t="s">
        <v>48</v>
      </c>
    </row>
    <row r="77" spans="1:19" s="33" customFormat="1" ht="24.95" customHeight="1">
      <c r="A77" s="86"/>
      <c r="B77" s="88"/>
      <c r="C77" s="90"/>
      <c r="D77" s="86"/>
      <c r="E77" s="86"/>
      <c r="F77" s="95"/>
      <c r="G77" s="31"/>
      <c r="H77" s="31"/>
      <c r="I77" s="96"/>
      <c r="J77" s="107">
        <f t="shared" si="0"/>
        <v>0</v>
      </c>
      <c r="K77" s="32">
        <f t="shared" si="1"/>
        <v>0</v>
      </c>
      <c r="L77" s="32">
        <f t="shared" si="2"/>
        <v>0</v>
      </c>
      <c r="M77" s="108"/>
      <c r="O77" s="33">
        <v>448</v>
      </c>
      <c r="P77" s="40" t="s">
        <v>49</v>
      </c>
      <c r="R77" s="38" t="s">
        <v>50</v>
      </c>
    </row>
    <row r="78" spans="1:19" s="33" customFormat="1" ht="24.95" customHeight="1">
      <c r="A78" s="86"/>
      <c r="B78" s="88"/>
      <c r="C78" s="90"/>
      <c r="D78" s="86"/>
      <c r="E78" s="86"/>
      <c r="F78" s="95"/>
      <c r="G78" s="31"/>
      <c r="H78" s="31"/>
      <c r="I78" s="96"/>
      <c r="J78" s="107">
        <f t="shared" si="0"/>
        <v>0</v>
      </c>
      <c r="K78" s="32">
        <f t="shared" si="1"/>
        <v>0</v>
      </c>
      <c r="L78" s="32">
        <f t="shared" si="2"/>
        <v>0</v>
      </c>
      <c r="M78" s="108"/>
      <c r="O78" s="33">
        <v>480</v>
      </c>
      <c r="P78" s="34" t="s">
        <v>51</v>
      </c>
      <c r="R78" s="38" t="s">
        <v>52</v>
      </c>
    </row>
    <row r="79" spans="1:19" s="33" customFormat="1" ht="24.95" customHeight="1">
      <c r="A79" s="86"/>
      <c r="B79" s="88"/>
      <c r="C79" s="90"/>
      <c r="D79" s="86"/>
      <c r="E79" s="86"/>
      <c r="F79" s="95"/>
      <c r="G79" s="31"/>
      <c r="H79" s="31"/>
      <c r="I79" s="96"/>
      <c r="J79" s="107">
        <f t="shared" si="0"/>
        <v>0</v>
      </c>
      <c r="K79" s="32">
        <f t="shared" si="1"/>
        <v>0</v>
      </c>
      <c r="L79" s="32">
        <f t="shared" si="2"/>
        <v>0</v>
      </c>
      <c r="M79" s="108"/>
      <c r="O79" s="33">
        <v>512</v>
      </c>
      <c r="P79" s="34" t="s">
        <v>53</v>
      </c>
    </row>
    <row r="80" spans="1:19" s="33" customFormat="1" ht="24.95" customHeight="1">
      <c r="A80" s="86"/>
      <c r="B80" s="88"/>
      <c r="C80" s="90"/>
      <c r="D80" s="86"/>
      <c r="E80" s="86"/>
      <c r="F80" s="95"/>
      <c r="G80" s="31"/>
      <c r="H80" s="31"/>
      <c r="I80" s="96"/>
      <c r="J80" s="107">
        <f t="shared" si="0"/>
        <v>0</v>
      </c>
      <c r="K80" s="32">
        <f t="shared" si="1"/>
        <v>0</v>
      </c>
      <c r="L80" s="32">
        <f t="shared" si="2"/>
        <v>0</v>
      </c>
      <c r="M80" s="108"/>
      <c r="O80" s="33">
        <v>544</v>
      </c>
      <c r="P80" s="34" t="s">
        <v>54</v>
      </c>
    </row>
    <row r="81" spans="1:16" s="33" customFormat="1" ht="24.95" customHeight="1">
      <c r="A81" s="86"/>
      <c r="B81" s="88"/>
      <c r="C81" s="90"/>
      <c r="D81" s="86"/>
      <c r="E81" s="86"/>
      <c r="F81" s="95"/>
      <c r="G81" s="31"/>
      <c r="H81" s="31"/>
      <c r="I81" s="96"/>
      <c r="J81" s="107">
        <f t="shared" si="0"/>
        <v>0</v>
      </c>
      <c r="K81" s="32">
        <f t="shared" si="1"/>
        <v>0</v>
      </c>
      <c r="L81" s="32">
        <f t="shared" si="2"/>
        <v>0</v>
      </c>
      <c r="M81" s="108"/>
      <c r="O81" s="33">
        <v>576</v>
      </c>
      <c r="P81" s="34" t="s">
        <v>55</v>
      </c>
    </row>
    <row r="82" spans="1:16" s="33" customFormat="1" ht="24.95" customHeight="1">
      <c r="A82" s="86"/>
      <c r="B82" s="88"/>
      <c r="C82" s="90"/>
      <c r="D82" s="86"/>
      <c r="E82" s="86"/>
      <c r="F82" s="95"/>
      <c r="G82" s="31"/>
      <c r="H82" s="31"/>
      <c r="I82" s="96"/>
      <c r="J82" s="107">
        <f t="shared" si="0"/>
        <v>0</v>
      </c>
      <c r="K82" s="32">
        <f t="shared" si="1"/>
        <v>0</v>
      </c>
      <c r="L82" s="32">
        <f t="shared" si="2"/>
        <v>0</v>
      </c>
      <c r="M82" s="108"/>
      <c r="O82" s="33">
        <v>608</v>
      </c>
      <c r="P82" s="34" t="s">
        <v>56</v>
      </c>
    </row>
    <row r="83" spans="1:16" s="33" customFormat="1" ht="24.95" customHeight="1">
      <c r="A83" s="86"/>
      <c r="B83" s="88"/>
      <c r="C83" s="90"/>
      <c r="D83" s="86"/>
      <c r="E83" s="86"/>
      <c r="F83" s="95"/>
      <c r="G83" s="31"/>
      <c r="H83" s="31"/>
      <c r="I83" s="96"/>
      <c r="J83" s="107">
        <f t="shared" si="0"/>
        <v>0</v>
      </c>
      <c r="K83" s="32">
        <f t="shared" si="1"/>
        <v>0</v>
      </c>
      <c r="L83" s="32">
        <f t="shared" si="2"/>
        <v>0</v>
      </c>
      <c r="M83" s="108"/>
      <c r="O83" s="33">
        <v>640</v>
      </c>
      <c r="P83" s="34" t="s">
        <v>57</v>
      </c>
    </row>
    <row r="84" spans="1:16" s="33" customFormat="1" ht="24.95" customHeight="1">
      <c r="A84" s="86"/>
      <c r="B84" s="88"/>
      <c r="C84" s="90"/>
      <c r="D84" s="86"/>
      <c r="E84" s="86"/>
      <c r="F84" s="95"/>
      <c r="G84" s="31"/>
      <c r="H84" s="31"/>
      <c r="I84" s="96"/>
      <c r="J84" s="107">
        <f t="shared" si="0"/>
        <v>0</v>
      </c>
      <c r="K84" s="32">
        <f t="shared" si="1"/>
        <v>0</v>
      </c>
      <c r="L84" s="32">
        <f t="shared" si="2"/>
        <v>0</v>
      </c>
      <c r="M84" s="108"/>
      <c r="P84" s="34"/>
    </row>
    <row r="85" spans="1:16" s="33" customFormat="1" ht="24.95" customHeight="1">
      <c r="A85" s="86"/>
      <c r="B85" s="88"/>
      <c r="C85" s="90"/>
      <c r="D85" s="86"/>
      <c r="E85" s="86"/>
      <c r="F85" s="95"/>
      <c r="G85" s="31"/>
      <c r="H85" s="31"/>
      <c r="I85" s="96"/>
      <c r="J85" s="107">
        <f t="shared" si="0"/>
        <v>0</v>
      </c>
      <c r="K85" s="32">
        <f t="shared" si="1"/>
        <v>0</v>
      </c>
      <c r="L85" s="32">
        <f t="shared" si="2"/>
        <v>0</v>
      </c>
      <c r="M85" s="108"/>
      <c r="O85" s="33">
        <v>672</v>
      </c>
      <c r="P85" s="34" t="s">
        <v>58</v>
      </c>
    </row>
    <row r="86" spans="1:16" s="33" customFormat="1" ht="24.95" customHeight="1">
      <c r="A86" s="86"/>
      <c r="B86" s="88"/>
      <c r="C86" s="90"/>
      <c r="D86" s="86"/>
      <c r="E86" s="86"/>
      <c r="F86" s="95"/>
      <c r="G86" s="31"/>
      <c r="H86" s="31"/>
      <c r="I86" s="96"/>
      <c r="J86" s="107">
        <f t="shared" si="0"/>
        <v>0</v>
      </c>
      <c r="K86" s="32">
        <f t="shared" si="1"/>
        <v>0</v>
      </c>
      <c r="L86" s="32">
        <f t="shared" si="2"/>
        <v>0</v>
      </c>
      <c r="M86" s="108"/>
      <c r="O86" s="33">
        <v>704</v>
      </c>
      <c r="P86" s="34" t="s">
        <v>59</v>
      </c>
    </row>
    <row r="87" spans="1:16" s="33" customFormat="1" ht="24.95" customHeight="1">
      <c r="A87" s="100"/>
      <c r="B87" s="88"/>
      <c r="C87" s="90"/>
      <c r="D87" s="86"/>
      <c r="E87" s="86"/>
      <c r="F87" s="95"/>
      <c r="G87" s="31"/>
      <c r="H87" s="31"/>
      <c r="I87" s="96"/>
      <c r="J87" s="107">
        <f t="shared" si="0"/>
        <v>0</v>
      </c>
      <c r="K87" s="32">
        <f t="shared" si="1"/>
        <v>0</v>
      </c>
      <c r="L87" s="32">
        <f t="shared" si="2"/>
        <v>0</v>
      </c>
      <c r="M87" s="108"/>
      <c r="O87" s="33">
        <v>736</v>
      </c>
      <c r="P87" s="34" t="s">
        <v>60</v>
      </c>
    </row>
    <row r="88" spans="1:16" s="33" customFormat="1" ht="24.95" customHeight="1">
      <c r="A88" s="86"/>
      <c r="B88" s="88"/>
      <c r="C88" s="90"/>
      <c r="D88" s="86"/>
      <c r="E88" s="86"/>
      <c r="F88" s="95"/>
      <c r="G88" s="31"/>
      <c r="H88" s="31"/>
      <c r="I88" s="96"/>
      <c r="J88" s="107">
        <f t="shared" si="0"/>
        <v>0</v>
      </c>
      <c r="K88" s="32">
        <f t="shared" si="1"/>
        <v>0</v>
      </c>
      <c r="L88" s="32">
        <f t="shared" si="2"/>
        <v>0</v>
      </c>
      <c r="M88" s="108"/>
      <c r="O88" s="33">
        <v>768</v>
      </c>
      <c r="P88" s="34" t="s">
        <v>61</v>
      </c>
    </row>
    <row r="89" spans="1:16" s="33" customFormat="1" ht="24.95" customHeight="1">
      <c r="A89" s="101"/>
      <c r="B89" s="88"/>
      <c r="C89" s="90"/>
      <c r="D89" s="86"/>
      <c r="E89" s="86"/>
      <c r="F89" s="95"/>
      <c r="G89" s="31"/>
      <c r="H89" s="31"/>
      <c r="I89" s="96"/>
      <c r="J89" s="107">
        <f t="shared" si="0"/>
        <v>0</v>
      </c>
      <c r="K89" s="32">
        <f t="shared" si="1"/>
        <v>0</v>
      </c>
      <c r="L89" s="32">
        <f t="shared" si="2"/>
        <v>0</v>
      </c>
      <c r="M89" s="108"/>
      <c r="O89" s="33">
        <v>800</v>
      </c>
      <c r="P89" s="34" t="s">
        <v>62</v>
      </c>
    </row>
    <row r="90" spans="1:16" s="33" customFormat="1" ht="24.95" customHeight="1" thickBot="1">
      <c r="A90" s="102"/>
      <c r="B90" s="89"/>
      <c r="C90" s="91"/>
      <c r="D90" s="87"/>
      <c r="E90" s="87"/>
      <c r="F90" s="97"/>
      <c r="G90" s="98"/>
      <c r="H90" s="98"/>
      <c r="I90" s="99"/>
      <c r="J90" s="109">
        <f t="shared" si="0"/>
        <v>0</v>
      </c>
      <c r="K90" s="110">
        <f t="shared" si="1"/>
        <v>0</v>
      </c>
      <c r="L90" s="110">
        <f t="shared" si="2"/>
        <v>0</v>
      </c>
      <c r="M90" s="111"/>
      <c r="O90" s="33">
        <v>832</v>
      </c>
      <c r="P90" s="34" t="s">
        <v>63</v>
      </c>
    </row>
    <row r="91" spans="1:16" s="33" customFormat="1" ht="22.5" customHeight="1">
      <c r="A91" s="46"/>
      <c r="B91" s="41"/>
      <c r="C91" s="42"/>
      <c r="D91" s="43"/>
      <c r="E91" s="44"/>
      <c r="F91" s="42"/>
      <c r="G91" s="42"/>
      <c r="H91" s="43"/>
      <c r="I91" s="43"/>
      <c r="J91" s="45"/>
      <c r="K91" s="45"/>
      <c r="L91" s="45"/>
      <c r="P91" s="34" t="s">
        <v>64</v>
      </c>
    </row>
    <row r="92" spans="1:16" s="33" customFormat="1" ht="20.100000000000001" customHeight="1">
      <c r="A92" s="46"/>
      <c r="B92" s="47"/>
      <c r="C92" s="48" t="s">
        <v>65</v>
      </c>
      <c r="D92" s="49">
        <f>SUM(E11:E90)</f>
        <v>0</v>
      </c>
      <c r="G92" s="48" t="s">
        <v>66</v>
      </c>
      <c r="H92" s="50">
        <f>SUM(J11:J90)</f>
        <v>0</v>
      </c>
      <c r="I92" s="33" t="s">
        <v>67</v>
      </c>
      <c r="J92" s="50">
        <f>SUM(K11:K90)</f>
        <v>0</v>
      </c>
      <c r="K92" s="51" t="s">
        <v>68</v>
      </c>
      <c r="L92" s="50">
        <f>SUM(L11:L90)</f>
        <v>0</v>
      </c>
      <c r="P92" s="40" t="s">
        <v>69</v>
      </c>
    </row>
    <row r="93" spans="1:16" s="33" customFormat="1" ht="20.100000000000001" customHeight="1">
      <c r="A93" s="46"/>
      <c r="B93" s="47"/>
      <c r="D93" s="48"/>
      <c r="E93" s="35"/>
      <c r="F93" s="35"/>
      <c r="G93" s="35"/>
      <c r="H93" s="35"/>
      <c r="J93" s="52"/>
      <c r="K93" s="53"/>
      <c r="L93" s="51"/>
      <c r="P93" s="54" t="s">
        <v>70</v>
      </c>
    </row>
    <row r="94" spans="1:16" s="33" customFormat="1" ht="20.100000000000001" customHeight="1">
      <c r="A94" s="46"/>
      <c r="B94" s="47"/>
      <c r="D94" s="35"/>
      <c r="E94" s="35"/>
      <c r="F94" s="35"/>
      <c r="G94" s="35"/>
      <c r="H94" s="35"/>
      <c r="I94" s="35"/>
      <c r="J94" s="53"/>
      <c r="K94" s="53"/>
      <c r="L94" s="51"/>
      <c r="P94" s="54" t="s">
        <v>71</v>
      </c>
    </row>
    <row r="95" spans="1:16" s="33" customFormat="1" ht="20.100000000000001" customHeight="1">
      <c r="A95" s="46"/>
      <c r="B95" s="47"/>
      <c r="D95" s="35"/>
      <c r="E95" s="35"/>
      <c r="F95" s="53"/>
      <c r="G95" s="53"/>
      <c r="H95" s="35"/>
      <c r="I95" s="35"/>
      <c r="J95" s="53"/>
      <c r="K95" s="53"/>
      <c r="L95" s="51"/>
      <c r="P95" s="54" t="s">
        <v>72</v>
      </c>
    </row>
    <row r="96" spans="1:16" s="33" customFormat="1" ht="20.100000000000001" customHeight="1">
      <c r="A96" s="46"/>
      <c r="B96" s="47"/>
      <c r="D96" s="35"/>
      <c r="E96" s="35"/>
      <c r="F96" s="53"/>
      <c r="G96" s="53"/>
      <c r="H96" s="35"/>
      <c r="I96" s="35"/>
      <c r="J96" s="53"/>
      <c r="K96" s="53"/>
      <c r="L96" s="51"/>
      <c r="P96" s="55" t="s">
        <v>73</v>
      </c>
    </row>
    <row r="97" spans="1:16" s="33" customFormat="1" ht="20.100000000000001" customHeight="1">
      <c r="A97" s="46"/>
      <c r="B97" s="47"/>
      <c r="D97" s="35"/>
      <c r="E97" s="35"/>
      <c r="F97" s="53"/>
      <c r="G97" s="53"/>
      <c r="H97" s="35"/>
      <c r="I97" s="35"/>
      <c r="J97" s="53"/>
      <c r="K97" s="53"/>
      <c r="L97" s="51"/>
      <c r="P97" s="40"/>
    </row>
    <row r="98" spans="1:16" s="33" customFormat="1" ht="18.75" customHeight="1">
      <c r="A98" s="46"/>
      <c r="B98" s="47"/>
      <c r="D98" s="35"/>
      <c r="E98" s="35"/>
      <c r="F98" s="35"/>
      <c r="G98" s="35"/>
      <c r="H98" s="53"/>
      <c r="I98" s="35"/>
      <c r="J98" s="53"/>
      <c r="K98" s="53" t="s">
        <v>74</v>
      </c>
      <c r="L98" s="51"/>
      <c r="M98" s="56"/>
      <c r="P98" s="40"/>
    </row>
    <row r="99" spans="1:16" s="33" customFormat="1" ht="20.100000000000001" customHeight="1">
      <c r="A99" s="46"/>
      <c r="B99" s="47"/>
      <c r="D99" s="35"/>
      <c r="E99" s="35"/>
      <c r="F99" s="35"/>
      <c r="G99" s="35"/>
      <c r="H99" s="35"/>
      <c r="I99" s="35"/>
      <c r="J99" s="53"/>
      <c r="K99" s="53"/>
      <c r="L99" s="51"/>
      <c r="M99" s="56"/>
      <c r="P99" s="54"/>
    </row>
    <row r="100" spans="1:16" s="33" customFormat="1">
      <c r="A100" s="46"/>
      <c r="B100" s="47"/>
      <c r="D100" s="35"/>
      <c r="E100" s="50"/>
      <c r="F100" s="35"/>
      <c r="G100" s="35"/>
      <c r="H100" s="35"/>
      <c r="I100" s="35"/>
      <c r="J100" s="53"/>
      <c r="K100" s="53"/>
      <c r="L100" s="51"/>
      <c r="M100" s="56"/>
      <c r="P100" s="54"/>
    </row>
    <row r="101" spans="1:16" s="33" customFormat="1">
      <c r="A101" s="46"/>
      <c r="B101" s="47"/>
      <c r="J101" s="51"/>
      <c r="K101" s="51"/>
      <c r="L101" s="51"/>
      <c r="M101" s="56"/>
      <c r="P101" s="55"/>
    </row>
    <row r="102" spans="1:16" s="57" customFormat="1">
      <c r="A102" s="46"/>
      <c r="B102" s="47"/>
      <c r="J102" s="58"/>
      <c r="K102" s="58"/>
      <c r="L102" s="58"/>
      <c r="M102" s="56"/>
      <c r="P102" s="30"/>
    </row>
    <row r="103" spans="1:16" s="57" customFormat="1">
      <c r="A103" s="71"/>
      <c r="B103" s="41"/>
      <c r="C103" s="72"/>
      <c r="D103" s="72"/>
      <c r="E103" s="72"/>
      <c r="F103" s="72"/>
      <c r="G103" s="72"/>
      <c r="H103" s="72"/>
      <c r="J103" s="58"/>
      <c r="K103" s="58"/>
      <c r="L103" s="58"/>
      <c r="M103" s="56"/>
    </row>
    <row r="104" spans="1:16" s="57" customFormat="1">
      <c r="A104" s="71"/>
      <c r="B104" s="41"/>
      <c r="C104" s="72"/>
      <c r="D104" s="72"/>
      <c r="E104" s="72"/>
      <c r="F104" s="72"/>
      <c r="G104" s="72"/>
      <c r="H104" s="72"/>
      <c r="J104" s="58"/>
      <c r="K104" s="58"/>
      <c r="L104" s="58"/>
      <c r="M104" s="56"/>
    </row>
    <row r="105" spans="1:16" s="57" customFormat="1" ht="20.25">
      <c r="A105" s="71"/>
      <c r="B105" s="73"/>
      <c r="C105" s="73"/>
      <c r="D105" s="73"/>
      <c r="E105" s="73"/>
      <c r="F105" s="73"/>
      <c r="G105" s="72"/>
      <c r="H105" s="72"/>
      <c r="J105" s="58"/>
      <c r="K105" s="58"/>
      <c r="L105" s="58"/>
      <c r="M105" s="56"/>
    </row>
    <row r="106" spans="1:16" s="57" customFormat="1" ht="20.25">
      <c r="A106" s="71"/>
      <c r="B106" s="73"/>
      <c r="C106" s="73"/>
      <c r="D106" s="73"/>
      <c r="E106" s="73"/>
      <c r="F106" s="73"/>
      <c r="G106" s="72"/>
      <c r="H106" s="72"/>
      <c r="J106" s="58"/>
      <c r="K106" s="58"/>
      <c r="L106" s="58"/>
      <c r="M106" s="56"/>
    </row>
    <row r="107" spans="1:16" s="57" customFormat="1" ht="20.25">
      <c r="A107" s="71"/>
      <c r="B107" s="73"/>
      <c r="C107" s="73"/>
      <c r="D107" s="73"/>
      <c r="E107" s="73"/>
      <c r="F107" s="73"/>
      <c r="G107" s="72"/>
      <c r="H107" s="72"/>
      <c r="J107" s="58"/>
      <c r="K107" s="58"/>
      <c r="L107" s="58"/>
      <c r="M107" s="56"/>
    </row>
    <row r="108" spans="1:16" s="57" customFormat="1" ht="20.25">
      <c r="A108" s="71"/>
      <c r="B108" s="73"/>
      <c r="C108" s="73"/>
      <c r="D108" s="73"/>
      <c r="E108" s="73"/>
      <c r="F108" s="73"/>
      <c r="G108" s="72"/>
      <c r="H108" s="72"/>
      <c r="J108" s="58"/>
      <c r="K108" s="58"/>
      <c r="L108" s="58"/>
      <c r="M108" s="56"/>
    </row>
    <row r="109" spans="1:16" s="57" customFormat="1" ht="20.25">
      <c r="A109" s="71"/>
      <c r="B109" s="73"/>
      <c r="C109" s="73"/>
      <c r="D109" s="73"/>
      <c r="E109" s="73"/>
      <c r="F109" s="73"/>
      <c r="G109" s="72"/>
      <c r="H109" s="72"/>
      <c r="J109" s="58"/>
      <c r="K109" s="58"/>
      <c r="L109" s="58"/>
      <c r="M109" s="56"/>
    </row>
    <row r="110" spans="1:16" s="57" customFormat="1" ht="20.25">
      <c r="A110" s="71"/>
      <c r="B110" s="73"/>
      <c r="C110" s="73"/>
      <c r="D110" s="73"/>
      <c r="E110" s="73"/>
      <c r="F110" s="73"/>
      <c r="G110" s="72"/>
      <c r="H110" s="72"/>
      <c r="J110" s="58"/>
      <c r="K110" s="58"/>
      <c r="L110" s="58"/>
      <c r="M110" s="56"/>
    </row>
    <row r="111" spans="1:16" s="57" customFormat="1" ht="20.25">
      <c r="A111" s="71"/>
      <c r="B111" s="73"/>
      <c r="C111" s="73"/>
      <c r="D111" s="73"/>
      <c r="E111" s="73"/>
      <c r="F111" s="73"/>
      <c r="G111" s="72"/>
      <c r="H111" s="72"/>
      <c r="J111" s="58"/>
      <c r="K111" s="58"/>
      <c r="L111" s="58"/>
      <c r="M111" s="56"/>
    </row>
    <row r="112" spans="1:16" s="57" customFormat="1" ht="20.25">
      <c r="A112" s="71"/>
      <c r="B112" s="73"/>
      <c r="C112" s="73"/>
      <c r="D112" s="73"/>
      <c r="E112" s="73"/>
      <c r="F112" s="73"/>
      <c r="G112" s="72"/>
      <c r="H112" s="72"/>
      <c r="J112" s="58"/>
      <c r="K112" s="58"/>
      <c r="L112" s="58"/>
      <c r="M112" s="56"/>
    </row>
    <row r="113" spans="1:13" s="57" customFormat="1" ht="20.25">
      <c r="A113" s="71"/>
      <c r="B113" s="73"/>
      <c r="C113" s="73"/>
      <c r="D113" s="73"/>
      <c r="E113" s="73"/>
      <c r="F113" s="73"/>
      <c r="G113" s="72"/>
      <c r="H113" s="72"/>
      <c r="J113" s="58"/>
      <c r="K113" s="58"/>
      <c r="L113" s="58"/>
      <c r="M113" s="56"/>
    </row>
    <row r="114" spans="1:13" s="57" customFormat="1" ht="20.25">
      <c r="A114" s="71"/>
      <c r="B114" s="73"/>
      <c r="C114" s="73"/>
      <c r="D114" s="73"/>
      <c r="E114" s="73"/>
      <c r="F114" s="73"/>
      <c r="G114" s="72"/>
      <c r="H114" s="72"/>
      <c r="J114" s="58"/>
      <c r="K114" s="58"/>
      <c r="L114" s="58"/>
      <c r="M114" s="56"/>
    </row>
    <row r="115" spans="1:13" s="57" customFormat="1" ht="20.25">
      <c r="A115" s="71"/>
      <c r="B115" s="73"/>
      <c r="C115" s="73"/>
      <c r="D115" s="73"/>
      <c r="E115" s="73"/>
      <c r="F115" s="73"/>
      <c r="G115" s="72"/>
      <c r="H115" s="72"/>
      <c r="J115" s="58"/>
      <c r="K115" s="58"/>
      <c r="L115" s="58"/>
      <c r="M115" s="56"/>
    </row>
    <row r="116" spans="1:13" s="57" customFormat="1" ht="20.25">
      <c r="A116" s="71"/>
      <c r="B116" s="73"/>
      <c r="C116" s="73"/>
      <c r="D116" s="73"/>
      <c r="E116" s="73"/>
      <c r="F116" s="73"/>
      <c r="G116" s="72"/>
      <c r="H116" s="72"/>
      <c r="J116" s="58"/>
      <c r="K116" s="58"/>
      <c r="L116" s="58"/>
      <c r="M116" s="56"/>
    </row>
    <row r="117" spans="1:13" s="57" customFormat="1" ht="20.25">
      <c r="A117" s="71"/>
      <c r="B117" s="73"/>
      <c r="C117" s="73"/>
      <c r="D117" s="73"/>
      <c r="E117" s="73"/>
      <c r="F117" s="73"/>
      <c r="G117" s="72"/>
      <c r="H117" s="72"/>
      <c r="J117" s="58"/>
      <c r="K117" s="58"/>
      <c r="L117" s="58"/>
      <c r="M117" s="56"/>
    </row>
    <row r="118" spans="1:13" s="57" customFormat="1" ht="20.25">
      <c r="A118" s="71"/>
      <c r="B118" s="73"/>
      <c r="C118" s="73"/>
      <c r="D118" s="73"/>
      <c r="E118" s="73"/>
      <c r="F118" s="73"/>
      <c r="G118" s="72"/>
      <c r="H118" s="72"/>
      <c r="J118" s="58"/>
      <c r="K118" s="58"/>
      <c r="L118" s="58"/>
      <c r="M118" s="56"/>
    </row>
    <row r="119" spans="1:13" s="57" customFormat="1" ht="20.25">
      <c r="A119" s="71"/>
      <c r="B119" s="73"/>
      <c r="C119" s="73"/>
      <c r="D119" s="73"/>
      <c r="E119" s="73"/>
      <c r="F119" s="73"/>
      <c r="G119" s="72"/>
      <c r="H119" s="72"/>
      <c r="J119" s="58"/>
      <c r="K119" s="58"/>
      <c r="L119" s="58"/>
      <c r="M119" s="56"/>
    </row>
    <row r="120" spans="1:13" s="57" customFormat="1" ht="20.25">
      <c r="A120" s="71"/>
      <c r="B120" s="73"/>
      <c r="C120" s="73"/>
      <c r="D120" s="73"/>
      <c r="E120" s="73"/>
      <c r="F120" s="73"/>
      <c r="G120" s="72"/>
      <c r="H120" s="72"/>
      <c r="J120" s="58"/>
      <c r="K120" s="58"/>
      <c r="L120" s="58"/>
      <c r="M120" s="56"/>
    </row>
    <row r="121" spans="1:13" s="57" customFormat="1" ht="20.25">
      <c r="A121" s="71"/>
      <c r="B121" s="73"/>
      <c r="C121" s="73"/>
      <c r="D121" s="73"/>
      <c r="E121" s="73"/>
      <c r="F121" s="73"/>
      <c r="G121" s="72"/>
      <c r="H121" s="72"/>
      <c r="J121" s="58"/>
      <c r="K121" s="58"/>
      <c r="L121" s="58"/>
      <c r="M121" s="56"/>
    </row>
    <row r="122" spans="1:13" s="57" customFormat="1">
      <c r="A122" s="71"/>
      <c r="B122" s="41"/>
      <c r="C122" s="72"/>
      <c r="D122" s="72"/>
      <c r="E122" s="72"/>
      <c r="F122" s="72"/>
      <c r="G122" s="72"/>
      <c r="H122" s="72"/>
      <c r="J122" s="58"/>
      <c r="K122" s="58"/>
      <c r="L122" s="58"/>
      <c r="M122" s="56"/>
    </row>
    <row r="123" spans="1:13" s="57" customFormat="1">
      <c r="A123" s="71"/>
      <c r="B123" s="41"/>
      <c r="C123" s="72"/>
      <c r="D123" s="72"/>
      <c r="E123" s="72"/>
      <c r="F123" s="72"/>
      <c r="G123" s="72"/>
      <c r="H123" s="72"/>
      <c r="J123" s="58"/>
      <c r="K123" s="58"/>
      <c r="L123" s="58"/>
      <c r="M123" s="56"/>
    </row>
    <row r="124" spans="1:13" s="57" customFormat="1">
      <c r="A124" s="46"/>
      <c r="B124" s="47"/>
      <c r="J124" s="58"/>
      <c r="K124" s="58"/>
      <c r="L124" s="58"/>
      <c r="M124" s="56"/>
    </row>
    <row r="125" spans="1:13" s="57" customFormat="1">
      <c r="A125" s="46"/>
      <c r="B125" s="47"/>
      <c r="J125" s="58"/>
      <c r="K125" s="58"/>
      <c r="L125" s="58"/>
      <c r="M125" s="56"/>
    </row>
    <row r="126" spans="1:13" s="57" customFormat="1">
      <c r="A126" s="46"/>
      <c r="B126" s="47"/>
      <c r="J126" s="58"/>
      <c r="K126" s="58"/>
      <c r="L126" s="58"/>
      <c r="M126" s="56"/>
    </row>
    <row r="127" spans="1:13" s="57" customFormat="1">
      <c r="A127" s="46"/>
      <c r="B127" s="47"/>
      <c r="J127" s="58"/>
      <c r="K127" s="58"/>
      <c r="L127" s="58"/>
      <c r="M127" s="56"/>
    </row>
    <row r="128" spans="1:13" s="57" customFormat="1">
      <c r="A128" s="46"/>
      <c r="B128" s="47"/>
      <c r="J128" s="58"/>
      <c r="K128" s="58"/>
      <c r="L128" s="58"/>
      <c r="M128" s="56"/>
    </row>
    <row r="129" spans="1:13" s="57" customFormat="1">
      <c r="A129" s="46"/>
      <c r="B129" s="47"/>
      <c r="J129" s="58"/>
      <c r="K129" s="58"/>
      <c r="L129" s="58"/>
      <c r="M129" s="56"/>
    </row>
    <row r="130" spans="1:13" s="57" customFormat="1">
      <c r="A130" s="46"/>
      <c r="B130" s="47"/>
      <c r="J130" s="58"/>
      <c r="K130" s="58"/>
      <c r="L130" s="58"/>
      <c r="M130" s="56"/>
    </row>
    <row r="131" spans="1:13" s="57" customFormat="1">
      <c r="A131" s="46"/>
      <c r="B131" s="47"/>
      <c r="J131" s="58"/>
      <c r="K131" s="58"/>
      <c r="L131" s="58"/>
      <c r="M131" s="56"/>
    </row>
    <row r="132" spans="1:13" s="57" customFormat="1">
      <c r="A132" s="46"/>
      <c r="B132" s="47"/>
      <c r="J132" s="58"/>
      <c r="K132" s="58"/>
      <c r="L132" s="58"/>
      <c r="M132" s="56"/>
    </row>
    <row r="133" spans="1:13" s="57" customFormat="1">
      <c r="A133" s="46"/>
      <c r="B133" s="47"/>
      <c r="J133" s="58"/>
      <c r="K133" s="58"/>
      <c r="L133" s="58"/>
      <c r="M133" s="56"/>
    </row>
    <row r="134" spans="1:13" s="57" customFormat="1">
      <c r="A134" s="46"/>
      <c r="B134" s="47"/>
      <c r="J134" s="58"/>
      <c r="K134" s="58"/>
      <c r="L134" s="58"/>
      <c r="M134" s="56"/>
    </row>
    <row r="135" spans="1:13" s="57" customFormat="1">
      <c r="A135" s="46"/>
      <c r="B135" s="47"/>
      <c r="J135" s="58"/>
      <c r="K135" s="58"/>
      <c r="L135" s="58"/>
      <c r="M135" s="56"/>
    </row>
    <row r="136" spans="1:13" s="57" customFormat="1">
      <c r="A136" s="46"/>
      <c r="B136" s="47"/>
      <c r="J136" s="58"/>
      <c r="K136" s="58"/>
      <c r="L136" s="58"/>
      <c r="M136" s="56"/>
    </row>
    <row r="137" spans="1:13" s="57" customFormat="1">
      <c r="A137" s="46"/>
      <c r="B137" s="47"/>
      <c r="J137" s="58"/>
      <c r="K137" s="58"/>
      <c r="L137" s="58"/>
      <c r="M137" s="56"/>
    </row>
    <row r="138" spans="1:13" s="57" customFormat="1">
      <c r="A138" s="46"/>
      <c r="B138" s="47"/>
      <c r="J138" s="58"/>
      <c r="K138" s="58"/>
      <c r="L138" s="58"/>
      <c r="M138" s="56"/>
    </row>
    <row r="139" spans="1:13" s="57" customFormat="1">
      <c r="A139" s="46"/>
      <c r="B139" s="47"/>
      <c r="J139" s="58"/>
      <c r="K139" s="58"/>
      <c r="L139" s="58"/>
      <c r="M139" s="56"/>
    </row>
    <row r="140" spans="1:13" s="57" customFormat="1">
      <c r="A140" s="46"/>
      <c r="B140" s="47"/>
      <c r="J140" s="58"/>
      <c r="K140" s="58"/>
      <c r="L140" s="58"/>
      <c r="M140" s="56"/>
    </row>
    <row r="141" spans="1:13" s="57" customFormat="1">
      <c r="A141" s="46"/>
      <c r="B141" s="47"/>
      <c r="J141" s="58"/>
      <c r="K141" s="58"/>
      <c r="L141" s="58"/>
      <c r="M141" s="56"/>
    </row>
    <row r="142" spans="1:13" s="57" customFormat="1">
      <c r="A142" s="46"/>
      <c r="B142" s="47"/>
      <c r="J142" s="58"/>
      <c r="K142" s="58"/>
      <c r="L142" s="58"/>
      <c r="M142" s="56"/>
    </row>
    <row r="143" spans="1:13" s="57" customFormat="1">
      <c r="A143" s="46"/>
      <c r="B143" s="47"/>
      <c r="J143" s="58"/>
      <c r="K143" s="58"/>
      <c r="L143" s="58"/>
      <c r="M143" s="56"/>
    </row>
    <row r="144" spans="1:13" s="57" customFormat="1">
      <c r="A144" s="46"/>
      <c r="B144" s="47"/>
      <c r="J144" s="58"/>
      <c r="K144" s="58"/>
      <c r="L144" s="58"/>
      <c r="M144" s="56"/>
    </row>
    <row r="145" spans="1:13" s="57" customFormat="1">
      <c r="A145" s="46"/>
      <c r="B145" s="47"/>
      <c r="J145" s="58"/>
      <c r="K145" s="58"/>
      <c r="L145" s="58"/>
      <c r="M145" s="56"/>
    </row>
    <row r="146" spans="1:13" s="57" customFormat="1">
      <c r="A146" s="46"/>
      <c r="B146" s="47"/>
      <c r="J146" s="58"/>
      <c r="K146" s="58"/>
      <c r="L146" s="58"/>
      <c r="M146" s="56"/>
    </row>
    <row r="147" spans="1:13" s="57" customFormat="1">
      <c r="A147" s="46"/>
      <c r="B147" s="47"/>
      <c r="J147" s="58"/>
      <c r="K147" s="58"/>
      <c r="L147" s="58"/>
      <c r="M147" s="56"/>
    </row>
    <row r="148" spans="1:13" s="57" customFormat="1">
      <c r="A148" s="46"/>
      <c r="B148" s="47"/>
      <c r="J148" s="58"/>
      <c r="K148" s="58"/>
      <c r="L148" s="58"/>
      <c r="M148" s="56"/>
    </row>
    <row r="149" spans="1:13" s="57" customFormat="1">
      <c r="A149" s="46"/>
      <c r="B149" s="47"/>
      <c r="J149" s="58"/>
      <c r="K149" s="58"/>
      <c r="L149" s="58"/>
      <c r="M149" s="56"/>
    </row>
    <row r="150" spans="1:13" s="57" customFormat="1">
      <c r="A150" s="46"/>
      <c r="B150" s="47"/>
      <c r="J150" s="58"/>
      <c r="K150" s="58"/>
      <c r="L150" s="58"/>
      <c r="M150" s="56"/>
    </row>
    <row r="151" spans="1:13" s="57" customFormat="1">
      <c r="A151" s="46"/>
      <c r="B151" s="47"/>
      <c r="J151" s="58"/>
      <c r="K151" s="58"/>
      <c r="L151" s="58"/>
      <c r="M151" s="56"/>
    </row>
    <row r="152" spans="1:13" s="57" customFormat="1">
      <c r="A152" s="46"/>
      <c r="B152" s="47"/>
      <c r="J152" s="58"/>
      <c r="K152" s="58"/>
      <c r="L152" s="58"/>
      <c r="M152" s="56"/>
    </row>
    <row r="153" spans="1:13" s="57" customFormat="1">
      <c r="A153" s="46"/>
      <c r="B153" s="47"/>
      <c r="J153" s="58"/>
      <c r="K153" s="58"/>
      <c r="L153" s="58"/>
      <c r="M153" s="56"/>
    </row>
    <row r="154" spans="1:13" s="57" customFormat="1">
      <c r="A154" s="46"/>
      <c r="B154" s="47"/>
      <c r="J154" s="58"/>
      <c r="K154" s="58"/>
      <c r="L154" s="58"/>
      <c r="M154" s="56"/>
    </row>
    <row r="155" spans="1:13" s="57" customFormat="1">
      <c r="A155" s="46"/>
      <c r="B155" s="47"/>
      <c r="J155" s="58"/>
      <c r="K155" s="58"/>
      <c r="L155" s="58"/>
      <c r="M155" s="56"/>
    </row>
    <row r="156" spans="1:13" s="57" customFormat="1">
      <c r="A156" s="46"/>
      <c r="B156" s="47"/>
      <c r="J156" s="58"/>
      <c r="K156" s="58"/>
      <c r="L156" s="58"/>
      <c r="M156" s="56"/>
    </row>
    <row r="157" spans="1:13" s="57" customFormat="1">
      <c r="A157" s="46"/>
      <c r="B157" s="47"/>
      <c r="J157" s="58"/>
      <c r="K157" s="58"/>
      <c r="L157" s="58"/>
      <c r="M157" s="56"/>
    </row>
    <row r="158" spans="1:13" s="57" customFormat="1">
      <c r="A158" s="46"/>
      <c r="B158" s="47"/>
      <c r="J158" s="58"/>
      <c r="K158" s="58"/>
      <c r="L158" s="58"/>
      <c r="M158" s="56"/>
    </row>
    <row r="159" spans="1:13" s="57" customFormat="1">
      <c r="A159" s="46"/>
      <c r="B159" s="47"/>
      <c r="J159" s="58"/>
      <c r="K159" s="58"/>
      <c r="L159" s="58"/>
      <c r="M159" s="56"/>
    </row>
    <row r="160" spans="1:13" s="57" customFormat="1">
      <c r="A160" s="46"/>
      <c r="B160" s="47"/>
      <c r="J160" s="58"/>
      <c r="K160" s="58"/>
      <c r="L160" s="58"/>
      <c r="M160" s="56"/>
    </row>
    <row r="161" spans="1:13" s="57" customFormat="1">
      <c r="A161" s="46"/>
      <c r="B161" s="47"/>
      <c r="J161" s="58"/>
      <c r="K161" s="58"/>
      <c r="L161" s="58"/>
      <c r="M161" s="56"/>
    </row>
    <row r="162" spans="1:13" s="57" customFormat="1">
      <c r="A162" s="46"/>
      <c r="B162" s="47"/>
      <c r="J162" s="58"/>
      <c r="K162" s="58"/>
      <c r="L162" s="58"/>
      <c r="M162" s="56"/>
    </row>
    <row r="163" spans="1:13" s="57" customFormat="1">
      <c r="A163" s="46"/>
      <c r="B163" s="47"/>
      <c r="J163" s="58"/>
      <c r="K163" s="58"/>
      <c r="L163" s="58"/>
      <c r="M163" s="56"/>
    </row>
    <row r="164" spans="1:13" s="57" customFormat="1">
      <c r="A164" s="46"/>
      <c r="B164" s="47"/>
      <c r="J164" s="58"/>
      <c r="K164" s="58"/>
      <c r="L164" s="58"/>
      <c r="M164" s="56"/>
    </row>
    <row r="165" spans="1:13" s="57" customFormat="1">
      <c r="A165" s="46"/>
      <c r="B165" s="47"/>
      <c r="J165" s="58"/>
      <c r="K165" s="58"/>
      <c r="L165" s="58"/>
      <c r="M165" s="56"/>
    </row>
    <row r="166" spans="1:13" s="57" customFormat="1">
      <c r="A166" s="46"/>
      <c r="B166" s="47"/>
      <c r="J166" s="58"/>
      <c r="K166" s="58"/>
      <c r="L166" s="58"/>
      <c r="M166" s="56"/>
    </row>
    <row r="167" spans="1:13" s="57" customFormat="1">
      <c r="A167" s="46"/>
      <c r="B167" s="47"/>
      <c r="J167" s="58"/>
      <c r="K167" s="58"/>
      <c r="L167" s="58"/>
      <c r="M167" s="56"/>
    </row>
    <row r="168" spans="1:13" s="57" customFormat="1">
      <c r="A168" s="46"/>
      <c r="B168" s="47"/>
      <c r="J168" s="58"/>
      <c r="K168" s="58"/>
      <c r="L168" s="58"/>
      <c r="M168" s="56"/>
    </row>
    <row r="169" spans="1:13" s="57" customFormat="1">
      <c r="A169" s="46"/>
      <c r="B169" s="47"/>
      <c r="J169" s="58"/>
      <c r="K169" s="58"/>
      <c r="L169" s="58"/>
      <c r="M169" s="56"/>
    </row>
    <row r="170" spans="1:13" s="57" customFormat="1">
      <c r="A170" s="46"/>
      <c r="B170" s="47"/>
      <c r="J170" s="58"/>
      <c r="K170" s="58"/>
      <c r="L170" s="58"/>
      <c r="M170" s="56"/>
    </row>
    <row r="171" spans="1:13" s="57" customFormat="1">
      <c r="A171" s="46"/>
      <c r="B171" s="47"/>
      <c r="J171" s="58"/>
      <c r="K171" s="58"/>
      <c r="L171" s="58"/>
      <c r="M171" s="56"/>
    </row>
    <row r="172" spans="1:13" s="57" customFormat="1">
      <c r="A172" s="46"/>
      <c r="B172" s="47"/>
      <c r="J172" s="58"/>
      <c r="K172" s="58"/>
      <c r="L172" s="58"/>
      <c r="M172" s="56"/>
    </row>
    <row r="173" spans="1:13" s="57" customFormat="1">
      <c r="A173" s="46"/>
      <c r="B173" s="47"/>
      <c r="J173" s="58"/>
      <c r="K173" s="58"/>
      <c r="L173" s="58"/>
      <c r="M173" s="56"/>
    </row>
    <row r="174" spans="1:13" s="57" customFormat="1">
      <c r="A174" s="46"/>
      <c r="B174" s="47"/>
      <c r="J174" s="58"/>
      <c r="K174" s="58"/>
      <c r="L174" s="58"/>
      <c r="M174" s="56"/>
    </row>
    <row r="175" spans="1:13" s="57" customFormat="1">
      <c r="A175" s="46"/>
      <c r="B175" s="47"/>
      <c r="J175" s="58"/>
      <c r="K175" s="58"/>
      <c r="L175" s="58"/>
      <c r="M175" s="56"/>
    </row>
    <row r="176" spans="1:13" s="57" customFormat="1">
      <c r="A176" s="46"/>
      <c r="B176" s="47"/>
      <c r="J176" s="58"/>
      <c r="K176" s="58"/>
      <c r="L176" s="58"/>
      <c r="M176" s="56"/>
    </row>
    <row r="177" spans="1:13" s="57" customFormat="1">
      <c r="A177" s="46"/>
      <c r="B177" s="47"/>
      <c r="J177" s="58"/>
      <c r="K177" s="58"/>
      <c r="L177" s="58"/>
      <c r="M177" s="56"/>
    </row>
    <row r="178" spans="1:13" s="57" customFormat="1">
      <c r="A178" s="46"/>
      <c r="B178" s="47"/>
      <c r="J178" s="58"/>
      <c r="K178" s="58"/>
      <c r="L178" s="58"/>
      <c r="M178" s="56"/>
    </row>
    <row r="179" spans="1:13" s="57" customFormat="1">
      <c r="A179" s="46"/>
      <c r="B179" s="47"/>
      <c r="J179" s="58"/>
      <c r="K179" s="58"/>
      <c r="L179" s="58"/>
      <c r="M179" s="56"/>
    </row>
    <row r="180" spans="1:13" s="57" customFormat="1">
      <c r="A180" s="46"/>
      <c r="B180" s="47"/>
      <c r="J180" s="58"/>
      <c r="K180" s="58"/>
      <c r="L180" s="58"/>
      <c r="M180" s="56"/>
    </row>
  </sheetData>
  <sheetProtection selectLockedCells="1" selectUnlockedCells="1"/>
  <mergeCells count="5">
    <mergeCell ref="E2:L2"/>
    <mergeCell ref="D6:F6"/>
    <mergeCell ref="A8:B8"/>
    <mergeCell ref="C8:F8"/>
    <mergeCell ref="J8:L8"/>
  </mergeCells>
  <dataValidations count="2">
    <dataValidation type="list" allowBlank="1" showInputMessage="1" showErrorMessage="1" sqref="C8:F8">
      <formula1>$P$8:$P$95</formula1>
      <formula2>0</formula2>
    </dataValidation>
    <dataValidation type="list" allowBlank="1" showInputMessage="1" showErrorMessage="1" sqref="M11:M90">
      <formula1>$R$13:$R$80</formula1>
      <formula2>0</formula2>
    </dataValidation>
  </dataValidations>
  <printOptions horizontalCentered="1"/>
  <pageMargins left="0.51181102362204722" right="0.55118110236220474" top="0.35433070866141736" bottom="0.35433070866141736" header="0.51181102362204722" footer="0.51181102362204722"/>
  <pageSetup paperSize="9" scale="49" firstPageNumber="0" fitToHeight="2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2:M137"/>
  <sheetViews>
    <sheetView zoomScaleNormal="100" workbookViewId="0">
      <selection activeCell="F11" sqref="F11"/>
    </sheetView>
  </sheetViews>
  <sheetFormatPr defaultColWidth="9.28515625" defaultRowHeight="12.75"/>
  <cols>
    <col min="1" max="1" width="7.140625" style="1" customWidth="1"/>
    <col min="2" max="2" width="24.140625" style="2" customWidth="1"/>
    <col min="3" max="3" width="13.28515625" style="3" customWidth="1"/>
    <col min="4" max="4" width="11.5703125" style="3" customWidth="1"/>
    <col min="5" max="5" width="12.7109375" style="3" customWidth="1"/>
    <col min="6" max="6" width="10.85546875" style="4" customWidth="1"/>
    <col min="7" max="7" width="20.85546875" style="5" customWidth="1"/>
    <col min="8" max="8" width="8.7109375" style="3" customWidth="1"/>
    <col min="9" max="9" width="4" style="3" hidden="1" customWidth="1"/>
    <col min="10" max="10" width="32.7109375" style="3" hidden="1" customWidth="1"/>
    <col min="11" max="11" width="8.5703125" style="3" hidden="1" customWidth="1"/>
    <col min="12" max="12" width="31" style="3" hidden="1" customWidth="1"/>
    <col min="13" max="13" width="9.140625" style="3" customWidth="1"/>
    <col min="14" max="16384" width="9.28515625" style="3"/>
  </cols>
  <sheetData>
    <row r="2" spans="1:12" ht="18">
      <c r="C2" s="6"/>
      <c r="D2" s="6"/>
      <c r="E2" s="163"/>
      <c r="F2" s="163"/>
      <c r="G2" s="7"/>
    </row>
    <row r="3" spans="1:12" ht="18">
      <c r="C3" s="6"/>
      <c r="D3" s="6"/>
    </row>
    <row r="4" spans="1:12" ht="6" customHeight="1">
      <c r="C4" s="6"/>
      <c r="D4" s="6"/>
      <c r="E4" s="6"/>
    </row>
    <row r="5" spans="1:12">
      <c r="C5" s="9"/>
      <c r="D5" s="9"/>
      <c r="E5" s="9"/>
      <c r="F5" s="14"/>
    </row>
    <row r="6" spans="1:12" ht="23.25">
      <c r="C6" s="16" t="s">
        <v>0</v>
      </c>
      <c r="D6" s="164"/>
      <c r="E6" s="164"/>
      <c r="F6" s="18"/>
      <c r="G6" s="19"/>
    </row>
    <row r="7" spans="1:12" ht="11.45" customHeight="1">
      <c r="C7" s="59"/>
      <c r="D7" s="59"/>
      <c r="E7" s="59"/>
    </row>
    <row r="8" spans="1:12" ht="23.25" customHeight="1">
      <c r="A8" s="165" t="s">
        <v>1</v>
      </c>
      <c r="B8" s="165"/>
      <c r="C8" s="166"/>
      <c r="D8" s="166"/>
      <c r="E8" s="166"/>
      <c r="F8" s="169" t="s">
        <v>81</v>
      </c>
      <c r="G8" s="169"/>
    </row>
    <row r="9" spans="1:12" ht="13.5" customHeight="1"/>
    <row r="10" spans="1:12" s="29" customFormat="1" ht="55.5" customHeight="1">
      <c r="A10" s="21" t="s">
        <v>0</v>
      </c>
      <c r="B10" s="22" t="s">
        <v>7</v>
      </c>
      <c r="C10" s="23" t="s">
        <v>8</v>
      </c>
      <c r="D10" s="23" t="s">
        <v>9</v>
      </c>
      <c r="E10" s="24" t="s">
        <v>10</v>
      </c>
      <c r="F10" s="28" t="s">
        <v>11</v>
      </c>
      <c r="G10" s="103" t="s">
        <v>14</v>
      </c>
      <c r="J10" s="30" t="s">
        <v>15</v>
      </c>
    </row>
    <row r="11" spans="1:12" s="33" customFormat="1" ht="24.95" customHeight="1">
      <c r="A11" s="88"/>
      <c r="B11" s="88"/>
      <c r="C11" s="88"/>
      <c r="D11" s="88"/>
      <c r="E11" s="88"/>
      <c r="F11" s="116">
        <f t="shared" ref="F11:F45" si="0">C11*0.001*D11*0.001*E11</f>
        <v>0</v>
      </c>
      <c r="G11" s="115"/>
      <c r="I11" s="33">
        <v>80</v>
      </c>
      <c r="J11" s="34" t="s">
        <v>16</v>
      </c>
      <c r="K11" s="33" t="s">
        <v>17</v>
      </c>
    </row>
    <row r="12" spans="1:12" s="33" customFormat="1" ht="24.95" customHeight="1">
      <c r="A12" s="88"/>
      <c r="B12" s="88"/>
      <c r="C12" s="88"/>
      <c r="D12" s="88"/>
      <c r="E12" s="88"/>
      <c r="F12" s="116">
        <f t="shared" si="0"/>
        <v>0</v>
      </c>
      <c r="G12" s="115"/>
      <c r="I12" s="33">
        <v>90</v>
      </c>
      <c r="J12" s="34" t="s">
        <v>18</v>
      </c>
      <c r="K12" s="33" t="s">
        <v>4</v>
      </c>
    </row>
    <row r="13" spans="1:12" s="33" customFormat="1" ht="24.95" customHeight="1">
      <c r="A13" s="88"/>
      <c r="B13" s="88"/>
      <c r="C13" s="88"/>
      <c r="D13" s="88"/>
      <c r="E13" s="88"/>
      <c r="F13" s="116">
        <f t="shared" si="0"/>
        <v>0</v>
      </c>
      <c r="G13" s="115"/>
      <c r="I13" s="33">
        <v>100</v>
      </c>
      <c r="J13" s="34" t="s">
        <v>19</v>
      </c>
      <c r="K13" s="33" t="s">
        <v>20</v>
      </c>
      <c r="L13" s="35"/>
    </row>
    <row r="14" spans="1:12" s="33" customFormat="1" ht="24.95" customHeight="1">
      <c r="A14" s="88"/>
      <c r="B14" s="88"/>
      <c r="C14" s="88"/>
      <c r="D14" s="88"/>
      <c r="E14" s="88"/>
      <c r="F14" s="116">
        <f t="shared" si="0"/>
        <v>0</v>
      </c>
      <c r="G14" s="115"/>
      <c r="J14" s="34" t="s">
        <v>21</v>
      </c>
      <c r="K14" s="33" t="s">
        <v>22</v>
      </c>
      <c r="L14" s="36" t="s">
        <v>23</v>
      </c>
    </row>
    <row r="15" spans="1:12" s="33" customFormat="1" ht="24.95" customHeight="1">
      <c r="A15" s="88"/>
      <c r="B15" s="88"/>
      <c r="C15" s="88"/>
      <c r="D15" s="88"/>
      <c r="E15" s="88"/>
      <c r="F15" s="116">
        <f t="shared" si="0"/>
        <v>0</v>
      </c>
      <c r="G15" s="115"/>
      <c r="J15" s="34"/>
      <c r="L15" s="36"/>
    </row>
    <row r="16" spans="1:12" s="33" customFormat="1" ht="24.95" customHeight="1">
      <c r="A16" s="88"/>
      <c r="B16" s="88"/>
      <c r="C16" s="88"/>
      <c r="D16" s="88"/>
      <c r="E16" s="88"/>
      <c r="F16" s="116">
        <f t="shared" si="0"/>
        <v>0</v>
      </c>
      <c r="G16" s="115"/>
      <c r="J16" s="34"/>
      <c r="L16" s="36"/>
    </row>
    <row r="17" spans="1:13" s="33" customFormat="1" ht="24.95" customHeight="1">
      <c r="A17" s="88"/>
      <c r="B17" s="88"/>
      <c r="C17" s="88"/>
      <c r="D17" s="88"/>
      <c r="E17" s="88"/>
      <c r="F17" s="116">
        <f t="shared" si="0"/>
        <v>0</v>
      </c>
      <c r="G17" s="115"/>
      <c r="J17" s="34"/>
      <c r="L17" s="36"/>
    </row>
    <row r="18" spans="1:13" s="33" customFormat="1" ht="24.95" customHeight="1">
      <c r="A18" s="88"/>
      <c r="B18" s="88"/>
      <c r="C18" s="88"/>
      <c r="D18" s="88"/>
      <c r="E18" s="88"/>
      <c r="F18" s="116">
        <f t="shared" si="0"/>
        <v>0</v>
      </c>
      <c r="G18" s="115"/>
      <c r="J18" s="34"/>
      <c r="L18" s="36"/>
    </row>
    <row r="19" spans="1:13" s="33" customFormat="1" ht="24.95" customHeight="1">
      <c r="A19" s="88"/>
      <c r="B19" s="88"/>
      <c r="C19" s="88"/>
      <c r="D19" s="88"/>
      <c r="E19" s="88"/>
      <c r="F19" s="116">
        <f t="shared" si="0"/>
        <v>0</v>
      </c>
      <c r="G19" s="115"/>
      <c r="J19" s="34"/>
      <c r="L19" s="36"/>
    </row>
    <row r="20" spans="1:13" s="33" customFormat="1" ht="24.95" customHeight="1">
      <c r="A20" s="88"/>
      <c r="B20" s="88"/>
      <c r="C20" s="88"/>
      <c r="D20" s="88"/>
      <c r="E20" s="88"/>
      <c r="F20" s="116">
        <f t="shared" si="0"/>
        <v>0</v>
      </c>
      <c r="G20" s="115"/>
      <c r="I20" s="33">
        <v>32</v>
      </c>
      <c r="J20" s="34" t="s">
        <v>24</v>
      </c>
      <c r="K20" s="33" t="s">
        <v>25</v>
      </c>
      <c r="L20" s="36" t="s">
        <v>26</v>
      </c>
    </row>
    <row r="21" spans="1:13" s="33" customFormat="1" ht="24.95" customHeight="1">
      <c r="A21" s="88"/>
      <c r="B21" s="88"/>
      <c r="C21" s="88"/>
      <c r="D21" s="88"/>
      <c r="E21" s="88"/>
      <c r="F21" s="116">
        <f t="shared" si="0"/>
        <v>0</v>
      </c>
      <c r="G21" s="115"/>
      <c r="I21" s="33">
        <v>64</v>
      </c>
      <c r="J21" s="37" t="s">
        <v>27</v>
      </c>
      <c r="L21" s="36" t="s">
        <v>28</v>
      </c>
    </row>
    <row r="22" spans="1:13" s="33" customFormat="1" ht="24.95" customHeight="1">
      <c r="A22" s="88"/>
      <c r="B22" s="88"/>
      <c r="C22" s="88"/>
      <c r="D22" s="88"/>
      <c r="E22" s="88"/>
      <c r="F22" s="116">
        <f t="shared" si="0"/>
        <v>0</v>
      </c>
      <c r="G22" s="115"/>
      <c r="I22" s="33">
        <v>96</v>
      </c>
      <c r="J22" s="37" t="s">
        <v>29</v>
      </c>
      <c r="L22" s="36" t="s">
        <v>30</v>
      </c>
    </row>
    <row r="23" spans="1:13" s="33" customFormat="1" ht="24.95" customHeight="1">
      <c r="A23" s="88"/>
      <c r="B23" s="88"/>
      <c r="C23" s="88"/>
      <c r="D23" s="88"/>
      <c r="E23" s="88"/>
      <c r="F23" s="116">
        <f t="shared" si="0"/>
        <v>0</v>
      </c>
      <c r="G23" s="115"/>
      <c r="I23" s="33">
        <v>128</v>
      </c>
      <c r="J23" s="37" t="s">
        <v>31</v>
      </c>
      <c r="L23" s="36" t="s">
        <v>32</v>
      </c>
    </row>
    <row r="24" spans="1:13" s="33" customFormat="1" ht="24.95" customHeight="1">
      <c r="A24" s="88"/>
      <c r="B24" s="88"/>
      <c r="C24" s="88"/>
      <c r="D24" s="88"/>
      <c r="E24" s="88"/>
      <c r="F24" s="116">
        <f t="shared" si="0"/>
        <v>0</v>
      </c>
      <c r="G24" s="115"/>
      <c r="I24" s="33">
        <v>160</v>
      </c>
      <c r="J24" s="37" t="s">
        <v>2</v>
      </c>
      <c r="L24" s="36" t="s">
        <v>33</v>
      </c>
    </row>
    <row r="25" spans="1:13" s="33" customFormat="1" ht="24.95" customHeight="1">
      <c r="A25" s="88"/>
      <c r="B25" s="88"/>
      <c r="C25" s="88"/>
      <c r="D25" s="88"/>
      <c r="E25" s="88"/>
      <c r="F25" s="116">
        <f t="shared" si="0"/>
        <v>0</v>
      </c>
      <c r="G25" s="115"/>
      <c r="I25" s="33">
        <v>192</v>
      </c>
      <c r="J25" s="34" t="s">
        <v>34</v>
      </c>
      <c r="L25" s="36" t="s">
        <v>35</v>
      </c>
    </row>
    <row r="26" spans="1:13" s="33" customFormat="1" ht="24.95" customHeight="1">
      <c r="A26" s="88"/>
      <c r="B26" s="88"/>
      <c r="C26" s="88"/>
      <c r="D26" s="88"/>
      <c r="E26" s="88"/>
      <c r="F26" s="116">
        <f t="shared" si="0"/>
        <v>0</v>
      </c>
      <c r="G26" s="115"/>
      <c r="I26" s="33">
        <v>224</v>
      </c>
      <c r="J26" s="34" t="s">
        <v>36</v>
      </c>
      <c r="L26" s="36" t="s">
        <v>37</v>
      </c>
    </row>
    <row r="27" spans="1:13" s="33" customFormat="1" ht="24.95" customHeight="1">
      <c r="A27" s="88"/>
      <c r="B27" s="88"/>
      <c r="C27" s="88"/>
      <c r="D27" s="88"/>
      <c r="E27" s="88"/>
      <c r="F27" s="116">
        <f t="shared" si="0"/>
        <v>0</v>
      </c>
      <c r="G27" s="115"/>
      <c r="I27" s="33">
        <v>256</v>
      </c>
      <c r="J27" s="30" t="s">
        <v>38</v>
      </c>
      <c r="L27" s="36" t="s">
        <v>39</v>
      </c>
    </row>
    <row r="28" spans="1:13" s="33" customFormat="1" ht="24.95" customHeight="1">
      <c r="A28" s="88"/>
      <c r="B28" s="88"/>
      <c r="C28" s="88"/>
      <c r="D28" s="88"/>
      <c r="E28" s="88"/>
      <c r="F28" s="116">
        <f t="shared" si="0"/>
        <v>0</v>
      </c>
      <c r="G28" s="115"/>
      <c r="I28" s="33">
        <v>288</v>
      </c>
      <c r="J28" s="34" t="s">
        <v>40</v>
      </c>
      <c r="L28" s="36" t="s">
        <v>41</v>
      </c>
    </row>
    <row r="29" spans="1:13" s="33" customFormat="1" ht="24.95" customHeight="1">
      <c r="A29" s="88"/>
      <c r="B29" s="88"/>
      <c r="C29" s="88"/>
      <c r="D29" s="88"/>
      <c r="E29" s="88"/>
      <c r="F29" s="116">
        <f t="shared" si="0"/>
        <v>0</v>
      </c>
      <c r="G29" s="115"/>
      <c r="I29" s="33">
        <v>320</v>
      </c>
      <c r="J29" s="34" t="s">
        <v>42</v>
      </c>
      <c r="L29" s="36"/>
    </row>
    <row r="30" spans="1:13" s="33" customFormat="1" ht="24.95" customHeight="1">
      <c r="A30" s="88"/>
      <c r="B30" s="88"/>
      <c r="C30" s="88"/>
      <c r="D30" s="88"/>
      <c r="E30" s="88"/>
      <c r="F30" s="116">
        <f t="shared" si="0"/>
        <v>0</v>
      </c>
      <c r="G30" s="115"/>
      <c r="I30" s="33">
        <v>352</v>
      </c>
      <c r="J30" s="34" t="s">
        <v>43</v>
      </c>
      <c r="L30" s="36" t="s">
        <v>44</v>
      </c>
    </row>
    <row r="31" spans="1:13" s="33" customFormat="1" ht="24.95" customHeight="1">
      <c r="A31" s="88"/>
      <c r="B31" s="88"/>
      <c r="C31" s="88"/>
      <c r="D31" s="88"/>
      <c r="E31" s="88"/>
      <c r="F31" s="116">
        <f t="shared" si="0"/>
        <v>0</v>
      </c>
      <c r="G31" s="115"/>
      <c r="I31" s="33">
        <v>384</v>
      </c>
      <c r="J31" s="34" t="s">
        <v>45</v>
      </c>
      <c r="L31" s="38" t="s">
        <v>46</v>
      </c>
      <c r="M31" s="39"/>
    </row>
    <row r="32" spans="1:13" s="33" customFormat="1" ht="24.95" customHeight="1">
      <c r="A32" s="88"/>
      <c r="B32" s="88"/>
      <c r="C32" s="88"/>
      <c r="D32" s="88"/>
      <c r="E32" s="88"/>
      <c r="F32" s="116">
        <f t="shared" si="0"/>
        <v>0</v>
      </c>
      <c r="G32" s="115"/>
      <c r="I32" s="33">
        <v>416</v>
      </c>
      <c r="J32" s="40" t="s">
        <v>47</v>
      </c>
      <c r="L32" s="38" t="s">
        <v>48</v>
      </c>
    </row>
    <row r="33" spans="1:12" s="33" customFormat="1" ht="24.95" customHeight="1">
      <c r="A33" s="88"/>
      <c r="B33" s="88"/>
      <c r="C33" s="88"/>
      <c r="D33" s="88"/>
      <c r="E33" s="88"/>
      <c r="F33" s="116">
        <f t="shared" si="0"/>
        <v>0</v>
      </c>
      <c r="G33" s="115"/>
      <c r="I33" s="33">
        <v>448</v>
      </c>
      <c r="J33" s="40" t="s">
        <v>49</v>
      </c>
      <c r="L33" s="38" t="s">
        <v>50</v>
      </c>
    </row>
    <row r="34" spans="1:12" s="33" customFormat="1" ht="24.95" customHeight="1">
      <c r="A34" s="88"/>
      <c r="B34" s="88"/>
      <c r="C34" s="88"/>
      <c r="D34" s="88"/>
      <c r="E34" s="88"/>
      <c r="F34" s="116">
        <f t="shared" si="0"/>
        <v>0</v>
      </c>
      <c r="G34" s="115"/>
      <c r="I34" s="33">
        <v>480</v>
      </c>
      <c r="J34" s="34" t="s">
        <v>51</v>
      </c>
      <c r="L34" s="38" t="s">
        <v>52</v>
      </c>
    </row>
    <row r="35" spans="1:12" s="33" customFormat="1" ht="24.95" customHeight="1">
      <c r="A35" s="88"/>
      <c r="B35" s="88"/>
      <c r="C35" s="88"/>
      <c r="D35" s="88"/>
      <c r="E35" s="88"/>
      <c r="F35" s="116">
        <f t="shared" si="0"/>
        <v>0</v>
      </c>
      <c r="G35" s="115"/>
      <c r="I35" s="33">
        <v>512</v>
      </c>
      <c r="J35" s="34" t="s">
        <v>53</v>
      </c>
    </row>
    <row r="36" spans="1:12" s="33" customFormat="1" ht="24.95" customHeight="1">
      <c r="A36" s="88"/>
      <c r="B36" s="88"/>
      <c r="C36" s="88"/>
      <c r="D36" s="88"/>
      <c r="E36" s="88"/>
      <c r="F36" s="116">
        <f t="shared" si="0"/>
        <v>0</v>
      </c>
      <c r="G36" s="115"/>
      <c r="I36" s="33">
        <v>544</v>
      </c>
      <c r="J36" s="34" t="s">
        <v>54</v>
      </c>
    </row>
    <row r="37" spans="1:12" s="33" customFormat="1" ht="24.95" customHeight="1">
      <c r="A37" s="88"/>
      <c r="B37" s="88"/>
      <c r="C37" s="88"/>
      <c r="D37" s="88"/>
      <c r="E37" s="88"/>
      <c r="F37" s="116">
        <f t="shared" si="0"/>
        <v>0</v>
      </c>
      <c r="G37" s="115"/>
      <c r="I37" s="33">
        <v>576</v>
      </c>
      <c r="J37" s="34" t="s">
        <v>55</v>
      </c>
    </row>
    <row r="38" spans="1:12" s="33" customFormat="1" ht="24.95" customHeight="1">
      <c r="A38" s="88"/>
      <c r="B38" s="88"/>
      <c r="C38" s="88"/>
      <c r="D38" s="88"/>
      <c r="E38" s="88"/>
      <c r="F38" s="116">
        <f t="shared" si="0"/>
        <v>0</v>
      </c>
      <c r="G38" s="115"/>
      <c r="I38" s="33">
        <v>608</v>
      </c>
      <c r="J38" s="34" t="s">
        <v>56</v>
      </c>
    </row>
    <row r="39" spans="1:12" s="33" customFormat="1" ht="24.95" customHeight="1">
      <c r="A39" s="88"/>
      <c r="B39" s="88"/>
      <c r="C39" s="88"/>
      <c r="D39" s="88"/>
      <c r="E39" s="88"/>
      <c r="F39" s="116">
        <f t="shared" si="0"/>
        <v>0</v>
      </c>
      <c r="G39" s="115"/>
      <c r="I39" s="33">
        <v>640</v>
      </c>
      <c r="J39" s="34" t="s">
        <v>57</v>
      </c>
    </row>
    <row r="40" spans="1:12" s="33" customFormat="1" ht="24.95" customHeight="1">
      <c r="A40" s="88"/>
      <c r="B40" s="88"/>
      <c r="C40" s="88"/>
      <c r="D40" s="88"/>
      <c r="E40" s="88"/>
      <c r="F40" s="116">
        <f t="shared" si="0"/>
        <v>0</v>
      </c>
      <c r="G40" s="115"/>
      <c r="I40" s="33">
        <v>672</v>
      </c>
      <c r="J40" s="34" t="s">
        <v>58</v>
      </c>
    </row>
    <row r="41" spans="1:12" s="33" customFormat="1" ht="24.95" customHeight="1">
      <c r="A41" s="88"/>
      <c r="B41" s="88"/>
      <c r="C41" s="88"/>
      <c r="D41" s="88"/>
      <c r="E41" s="88"/>
      <c r="F41" s="116">
        <f t="shared" si="0"/>
        <v>0</v>
      </c>
      <c r="G41" s="115"/>
      <c r="I41" s="33">
        <v>704</v>
      </c>
      <c r="J41" s="34" t="s">
        <v>59</v>
      </c>
    </row>
    <row r="42" spans="1:12" s="33" customFormat="1" ht="24.95" customHeight="1">
      <c r="A42" s="88"/>
      <c r="B42" s="88"/>
      <c r="C42" s="88"/>
      <c r="D42" s="88"/>
      <c r="E42" s="88"/>
      <c r="F42" s="116">
        <f t="shared" si="0"/>
        <v>0</v>
      </c>
      <c r="G42" s="115"/>
      <c r="I42" s="33">
        <v>736</v>
      </c>
      <c r="J42" s="34" t="s">
        <v>60</v>
      </c>
    </row>
    <row r="43" spans="1:12" s="33" customFormat="1" ht="24.95" customHeight="1">
      <c r="A43" s="88"/>
      <c r="B43" s="88"/>
      <c r="C43" s="88"/>
      <c r="D43" s="88"/>
      <c r="E43" s="88"/>
      <c r="F43" s="116">
        <f t="shared" si="0"/>
        <v>0</v>
      </c>
      <c r="G43" s="115"/>
      <c r="I43" s="33">
        <v>768</v>
      </c>
      <c r="J43" s="34" t="s">
        <v>61</v>
      </c>
    </row>
    <row r="44" spans="1:12" s="33" customFormat="1" ht="24.95" customHeight="1">
      <c r="A44" s="88"/>
      <c r="B44" s="88"/>
      <c r="C44" s="88"/>
      <c r="D44" s="88"/>
      <c r="E44" s="88"/>
      <c r="F44" s="116">
        <f t="shared" si="0"/>
        <v>0</v>
      </c>
      <c r="G44" s="115"/>
      <c r="I44" s="33">
        <v>800</v>
      </c>
      <c r="J44" s="34" t="s">
        <v>62</v>
      </c>
    </row>
    <row r="45" spans="1:12" s="33" customFormat="1" ht="24.95" customHeight="1">
      <c r="A45" s="88"/>
      <c r="B45" s="88"/>
      <c r="C45" s="88"/>
      <c r="D45" s="88"/>
      <c r="E45" s="88"/>
      <c r="F45" s="116">
        <f t="shared" si="0"/>
        <v>0</v>
      </c>
      <c r="G45" s="115"/>
      <c r="I45" s="33">
        <v>832</v>
      </c>
      <c r="J45" s="34" t="s">
        <v>63</v>
      </c>
    </row>
    <row r="46" spans="1:12" s="33" customFormat="1" ht="22.5" customHeight="1">
      <c r="A46" s="46"/>
      <c r="B46" s="41"/>
      <c r="C46" s="42"/>
      <c r="D46" s="43"/>
      <c r="E46" s="44"/>
      <c r="F46" s="45"/>
      <c r="J46" s="34" t="s">
        <v>64</v>
      </c>
    </row>
    <row r="47" spans="1:12" s="33" customFormat="1" ht="20.100000000000001" customHeight="1">
      <c r="A47" s="46"/>
      <c r="B47" s="47"/>
      <c r="C47" s="48" t="s">
        <v>65</v>
      </c>
      <c r="D47" s="49">
        <f>SUM(E11:E45)</f>
        <v>0</v>
      </c>
      <c r="E47" s="167" t="s">
        <v>66</v>
      </c>
      <c r="F47" s="168"/>
      <c r="G47" s="50">
        <f>SUM(F11:F45)</f>
        <v>0</v>
      </c>
      <c r="J47" s="40" t="s">
        <v>69</v>
      </c>
    </row>
    <row r="48" spans="1:12" s="33" customFormat="1" ht="20.100000000000001" customHeight="1">
      <c r="A48" s="46"/>
      <c r="B48" s="47"/>
      <c r="D48" s="48"/>
      <c r="E48" s="35"/>
      <c r="F48" s="52"/>
      <c r="J48" s="54" t="s">
        <v>70</v>
      </c>
    </row>
    <row r="49" spans="1:10" s="33" customFormat="1" ht="20.100000000000001" customHeight="1">
      <c r="A49" s="46"/>
      <c r="B49" s="47"/>
      <c r="D49" s="35"/>
      <c r="E49" s="35"/>
      <c r="F49" s="53"/>
      <c r="J49" s="54" t="s">
        <v>71</v>
      </c>
    </row>
    <row r="50" spans="1:10" s="33" customFormat="1" ht="20.100000000000001" customHeight="1">
      <c r="A50" s="46"/>
      <c r="B50" s="48"/>
      <c r="D50" s="35"/>
      <c r="E50" s="35"/>
      <c r="F50" s="53"/>
      <c r="J50" s="54" t="s">
        <v>72</v>
      </c>
    </row>
    <row r="51" spans="1:10" s="33" customFormat="1" ht="20.100000000000001" customHeight="1">
      <c r="A51" s="46"/>
      <c r="B51" s="47"/>
      <c r="D51" s="35"/>
      <c r="E51" s="35"/>
      <c r="F51" s="53"/>
      <c r="J51" s="55" t="s">
        <v>73</v>
      </c>
    </row>
    <row r="52" spans="1:10" s="33" customFormat="1" ht="20.100000000000001" customHeight="1">
      <c r="A52" s="46"/>
      <c r="B52" s="47"/>
      <c r="D52" s="35"/>
      <c r="E52" s="35"/>
      <c r="F52" s="53"/>
      <c r="J52" s="40"/>
    </row>
    <row r="53" spans="1:10" s="33" customFormat="1" ht="18.75" customHeight="1">
      <c r="A53" s="46"/>
      <c r="B53" s="47"/>
      <c r="D53" s="35"/>
      <c r="E53" s="35"/>
      <c r="F53" s="53"/>
      <c r="G53" s="56"/>
      <c r="J53" s="40"/>
    </row>
    <row r="54" spans="1:10" s="33" customFormat="1" ht="20.100000000000001" customHeight="1">
      <c r="A54" s="46"/>
      <c r="B54" s="47"/>
      <c r="D54" s="35"/>
      <c r="E54" s="35"/>
      <c r="F54" s="53"/>
      <c r="G54" s="56"/>
      <c r="J54" s="54"/>
    </row>
    <row r="55" spans="1:10" s="33" customFormat="1">
      <c r="A55" s="46"/>
      <c r="B55" s="47"/>
      <c r="D55" s="35"/>
      <c r="E55" s="35"/>
      <c r="F55" s="53"/>
      <c r="G55" s="56"/>
      <c r="J55" s="54"/>
    </row>
    <row r="56" spans="1:10" s="33" customFormat="1">
      <c r="A56" s="46"/>
      <c r="B56" s="47"/>
      <c r="F56" s="51"/>
      <c r="G56" s="56"/>
      <c r="J56" s="55"/>
    </row>
    <row r="57" spans="1:10" s="57" customFormat="1">
      <c r="A57" s="46"/>
      <c r="B57" s="47"/>
      <c r="F57" s="58"/>
      <c r="G57" s="56"/>
      <c r="J57" s="30"/>
    </row>
    <row r="58" spans="1:10" s="57" customFormat="1">
      <c r="A58" s="46"/>
      <c r="B58" s="47"/>
      <c r="F58" s="58"/>
      <c r="G58" s="56"/>
    </row>
    <row r="59" spans="1:10" s="57" customFormat="1">
      <c r="A59" s="46"/>
      <c r="B59" s="47"/>
      <c r="F59" s="58"/>
      <c r="G59" s="56"/>
    </row>
    <row r="60" spans="1:10" s="57" customFormat="1">
      <c r="A60" s="46"/>
      <c r="B60" s="47"/>
      <c r="F60" s="58"/>
      <c r="G60" s="56"/>
    </row>
    <row r="61" spans="1:10" s="57" customFormat="1">
      <c r="A61" s="46"/>
      <c r="B61" s="47"/>
      <c r="F61" s="58"/>
      <c r="G61" s="56"/>
    </row>
    <row r="62" spans="1:10" s="57" customFormat="1">
      <c r="A62" s="46"/>
      <c r="B62" s="47"/>
      <c r="F62" s="58"/>
      <c r="G62" s="56"/>
    </row>
    <row r="63" spans="1:10" s="57" customFormat="1">
      <c r="A63" s="46"/>
      <c r="B63" s="47"/>
      <c r="F63" s="58"/>
      <c r="G63" s="56"/>
    </row>
    <row r="64" spans="1:10" s="57" customFormat="1">
      <c r="A64" s="46"/>
      <c r="B64" s="47"/>
      <c r="F64" s="58"/>
      <c r="G64" s="56"/>
    </row>
    <row r="65" spans="1:7" s="57" customFormat="1">
      <c r="A65" s="46"/>
      <c r="B65" s="47"/>
      <c r="F65" s="58"/>
      <c r="G65" s="56"/>
    </row>
    <row r="66" spans="1:7" s="57" customFormat="1">
      <c r="A66" s="46"/>
      <c r="B66" s="47"/>
      <c r="F66" s="58"/>
      <c r="G66" s="56"/>
    </row>
    <row r="67" spans="1:7" s="57" customFormat="1">
      <c r="A67" s="46"/>
      <c r="B67" s="47"/>
      <c r="F67" s="58"/>
      <c r="G67" s="56"/>
    </row>
    <row r="68" spans="1:7" s="57" customFormat="1">
      <c r="A68" s="46"/>
      <c r="B68" s="47"/>
      <c r="F68" s="58"/>
      <c r="G68" s="56"/>
    </row>
    <row r="69" spans="1:7" s="57" customFormat="1">
      <c r="A69" s="46"/>
      <c r="B69" s="47"/>
      <c r="F69" s="58"/>
      <c r="G69" s="56"/>
    </row>
    <row r="70" spans="1:7" s="57" customFormat="1">
      <c r="A70" s="46"/>
      <c r="B70" s="47"/>
      <c r="F70" s="58"/>
      <c r="G70" s="56"/>
    </row>
    <row r="71" spans="1:7" s="57" customFormat="1">
      <c r="A71" s="46"/>
      <c r="B71" s="47"/>
      <c r="F71" s="58"/>
      <c r="G71" s="56"/>
    </row>
    <row r="72" spans="1:7" s="57" customFormat="1">
      <c r="A72" s="46"/>
      <c r="B72" s="47"/>
      <c r="F72" s="58"/>
      <c r="G72" s="56"/>
    </row>
    <row r="73" spans="1:7" s="57" customFormat="1">
      <c r="A73" s="46"/>
      <c r="B73" s="47"/>
      <c r="F73" s="58"/>
      <c r="G73" s="56"/>
    </row>
    <row r="74" spans="1:7" s="57" customFormat="1">
      <c r="A74" s="46"/>
      <c r="B74" s="47"/>
      <c r="F74" s="58"/>
      <c r="G74" s="56"/>
    </row>
    <row r="75" spans="1:7" s="57" customFormat="1">
      <c r="A75" s="46"/>
      <c r="B75" s="47"/>
      <c r="F75" s="58"/>
      <c r="G75" s="56"/>
    </row>
    <row r="76" spans="1:7" s="57" customFormat="1">
      <c r="A76" s="46"/>
      <c r="B76" s="47"/>
      <c r="F76" s="58"/>
      <c r="G76" s="56"/>
    </row>
    <row r="77" spans="1:7" s="57" customFormat="1">
      <c r="A77" s="46"/>
      <c r="B77" s="47"/>
      <c r="F77" s="58"/>
      <c r="G77" s="56"/>
    </row>
    <row r="78" spans="1:7" s="57" customFormat="1">
      <c r="A78" s="46"/>
      <c r="B78" s="47"/>
      <c r="F78" s="58"/>
      <c r="G78" s="56"/>
    </row>
    <row r="79" spans="1:7" s="57" customFormat="1">
      <c r="A79" s="46"/>
      <c r="B79" s="47"/>
      <c r="F79" s="58"/>
      <c r="G79" s="56"/>
    </row>
    <row r="80" spans="1:7" s="57" customFormat="1">
      <c r="A80" s="46"/>
      <c r="B80" s="47"/>
      <c r="F80" s="58"/>
      <c r="G80" s="56"/>
    </row>
    <row r="81" spans="1:7" s="57" customFormat="1">
      <c r="A81" s="46"/>
      <c r="B81" s="47"/>
      <c r="F81" s="58"/>
      <c r="G81" s="56"/>
    </row>
    <row r="82" spans="1:7" s="57" customFormat="1">
      <c r="A82" s="46"/>
      <c r="B82" s="47"/>
      <c r="F82" s="58"/>
      <c r="G82" s="56"/>
    </row>
    <row r="83" spans="1:7" s="57" customFormat="1">
      <c r="A83" s="46"/>
      <c r="B83" s="47"/>
      <c r="F83" s="58"/>
      <c r="G83" s="56"/>
    </row>
    <row r="84" spans="1:7" s="57" customFormat="1">
      <c r="A84" s="46"/>
      <c r="B84" s="47"/>
      <c r="F84" s="58"/>
      <c r="G84" s="56"/>
    </row>
    <row r="85" spans="1:7" s="57" customFormat="1">
      <c r="A85" s="46"/>
      <c r="B85" s="47"/>
      <c r="F85" s="58"/>
      <c r="G85" s="56"/>
    </row>
    <row r="86" spans="1:7" s="57" customFormat="1">
      <c r="A86" s="46"/>
      <c r="B86" s="47"/>
      <c r="F86" s="58"/>
      <c r="G86" s="56"/>
    </row>
    <row r="87" spans="1:7" s="57" customFormat="1">
      <c r="A87" s="46"/>
      <c r="B87" s="47"/>
      <c r="F87" s="58"/>
      <c r="G87" s="56"/>
    </row>
    <row r="88" spans="1:7" s="57" customFormat="1">
      <c r="A88" s="46"/>
      <c r="B88" s="47"/>
      <c r="F88" s="58"/>
      <c r="G88" s="56"/>
    </row>
    <row r="89" spans="1:7" s="57" customFormat="1">
      <c r="A89" s="46"/>
      <c r="B89" s="47"/>
      <c r="F89" s="58"/>
      <c r="G89" s="56"/>
    </row>
    <row r="90" spans="1:7" s="57" customFormat="1">
      <c r="A90" s="46"/>
      <c r="B90" s="47"/>
      <c r="F90" s="58"/>
      <c r="G90" s="56"/>
    </row>
    <row r="91" spans="1:7" s="57" customFormat="1">
      <c r="A91" s="46"/>
      <c r="B91" s="47"/>
      <c r="F91" s="58"/>
      <c r="G91" s="56"/>
    </row>
    <row r="92" spans="1:7" s="57" customFormat="1">
      <c r="A92" s="46"/>
      <c r="B92" s="47"/>
      <c r="F92" s="58"/>
      <c r="G92" s="56"/>
    </row>
    <row r="93" spans="1:7" s="57" customFormat="1">
      <c r="A93" s="46"/>
      <c r="B93" s="47"/>
      <c r="F93" s="58"/>
      <c r="G93" s="56"/>
    </row>
    <row r="94" spans="1:7" s="57" customFormat="1">
      <c r="A94" s="46"/>
      <c r="B94" s="47"/>
      <c r="F94" s="58"/>
      <c r="G94" s="56"/>
    </row>
    <row r="95" spans="1:7" s="57" customFormat="1">
      <c r="A95" s="46"/>
      <c r="B95" s="47"/>
      <c r="F95" s="58"/>
      <c r="G95" s="56"/>
    </row>
    <row r="96" spans="1:7" s="57" customFormat="1">
      <c r="A96" s="46"/>
      <c r="B96" s="47"/>
      <c r="F96" s="58"/>
      <c r="G96" s="56"/>
    </row>
    <row r="97" spans="1:7" s="57" customFormat="1">
      <c r="A97" s="46"/>
      <c r="B97" s="47"/>
      <c r="F97" s="58"/>
      <c r="G97" s="56"/>
    </row>
    <row r="98" spans="1:7" s="57" customFormat="1">
      <c r="A98" s="46"/>
      <c r="B98" s="47"/>
      <c r="F98" s="58"/>
      <c r="G98" s="56"/>
    </row>
    <row r="99" spans="1:7" s="57" customFormat="1">
      <c r="A99" s="46"/>
      <c r="B99" s="47"/>
      <c r="F99" s="58"/>
      <c r="G99" s="56"/>
    </row>
    <row r="100" spans="1:7" s="57" customFormat="1">
      <c r="A100" s="46"/>
      <c r="B100" s="47"/>
      <c r="F100" s="58"/>
      <c r="G100" s="56"/>
    </row>
    <row r="101" spans="1:7" s="57" customFormat="1">
      <c r="A101" s="46"/>
      <c r="B101" s="47"/>
      <c r="F101" s="58"/>
      <c r="G101" s="56"/>
    </row>
    <row r="102" spans="1:7" s="57" customFormat="1">
      <c r="A102" s="46"/>
      <c r="B102" s="47"/>
      <c r="F102" s="58"/>
      <c r="G102" s="56"/>
    </row>
    <row r="103" spans="1:7" s="57" customFormat="1">
      <c r="A103" s="46"/>
      <c r="B103" s="47"/>
      <c r="F103" s="58"/>
      <c r="G103" s="56"/>
    </row>
    <row r="104" spans="1:7" s="57" customFormat="1">
      <c r="A104" s="46"/>
      <c r="B104" s="47"/>
      <c r="F104" s="58"/>
      <c r="G104" s="56"/>
    </row>
    <row r="105" spans="1:7" s="57" customFormat="1">
      <c r="A105" s="46"/>
      <c r="B105" s="47"/>
      <c r="F105" s="58"/>
      <c r="G105" s="56"/>
    </row>
    <row r="106" spans="1:7" s="57" customFormat="1">
      <c r="A106" s="46"/>
      <c r="B106" s="47"/>
      <c r="F106" s="58"/>
      <c r="G106" s="56"/>
    </row>
    <row r="107" spans="1:7" s="57" customFormat="1">
      <c r="A107" s="46"/>
      <c r="B107" s="47"/>
      <c r="F107" s="58"/>
      <c r="G107" s="56"/>
    </row>
    <row r="108" spans="1:7" s="57" customFormat="1">
      <c r="A108" s="46"/>
      <c r="B108" s="47"/>
      <c r="F108" s="58"/>
      <c r="G108" s="56"/>
    </row>
    <row r="109" spans="1:7" s="57" customFormat="1">
      <c r="A109" s="46"/>
      <c r="B109" s="47"/>
      <c r="F109" s="58"/>
      <c r="G109" s="56"/>
    </row>
    <row r="110" spans="1:7" s="57" customFormat="1">
      <c r="A110" s="46"/>
      <c r="B110" s="47"/>
      <c r="F110" s="58"/>
      <c r="G110" s="56"/>
    </row>
    <row r="111" spans="1:7" s="57" customFormat="1">
      <c r="A111" s="46"/>
      <c r="B111" s="47"/>
      <c r="F111" s="58"/>
      <c r="G111" s="56"/>
    </row>
    <row r="112" spans="1:7" s="57" customFormat="1">
      <c r="A112" s="46"/>
      <c r="B112" s="47"/>
      <c r="F112" s="58"/>
      <c r="G112" s="56"/>
    </row>
    <row r="113" spans="1:7" s="57" customFormat="1">
      <c r="A113" s="46"/>
      <c r="B113" s="47"/>
      <c r="F113" s="58"/>
      <c r="G113" s="56"/>
    </row>
    <row r="114" spans="1:7" s="57" customFormat="1">
      <c r="A114" s="46"/>
      <c r="B114" s="47"/>
      <c r="F114" s="58"/>
      <c r="G114" s="56"/>
    </row>
    <row r="115" spans="1:7" s="57" customFormat="1">
      <c r="A115" s="46"/>
      <c r="B115" s="47"/>
      <c r="F115" s="58"/>
      <c r="G115" s="56"/>
    </row>
    <row r="116" spans="1:7" s="57" customFormat="1">
      <c r="A116" s="46"/>
      <c r="B116" s="47"/>
      <c r="F116" s="58"/>
      <c r="G116" s="56"/>
    </row>
    <row r="117" spans="1:7" s="57" customFormat="1">
      <c r="A117" s="46"/>
      <c r="B117" s="47"/>
      <c r="F117" s="58"/>
      <c r="G117" s="56"/>
    </row>
    <row r="118" spans="1:7" s="57" customFormat="1">
      <c r="A118" s="46"/>
      <c r="B118" s="47"/>
      <c r="F118" s="58"/>
      <c r="G118" s="56"/>
    </row>
    <row r="119" spans="1:7" s="57" customFormat="1">
      <c r="A119" s="46"/>
      <c r="B119" s="47"/>
      <c r="F119" s="58"/>
      <c r="G119" s="56"/>
    </row>
    <row r="120" spans="1:7" s="57" customFormat="1">
      <c r="A120" s="46"/>
      <c r="B120" s="47"/>
      <c r="F120" s="58"/>
      <c r="G120" s="56"/>
    </row>
    <row r="121" spans="1:7" s="57" customFormat="1">
      <c r="A121" s="46"/>
      <c r="B121" s="47"/>
      <c r="F121" s="58"/>
      <c r="G121" s="56"/>
    </row>
    <row r="122" spans="1:7" s="57" customFormat="1">
      <c r="A122" s="46"/>
      <c r="B122" s="47"/>
      <c r="F122" s="58"/>
      <c r="G122" s="56"/>
    </row>
    <row r="123" spans="1:7" s="57" customFormat="1">
      <c r="A123" s="46"/>
      <c r="B123" s="47"/>
      <c r="F123" s="58"/>
      <c r="G123" s="56"/>
    </row>
    <row r="124" spans="1:7" s="57" customFormat="1">
      <c r="A124" s="46"/>
      <c r="B124" s="47"/>
      <c r="F124" s="58"/>
      <c r="G124" s="56"/>
    </row>
    <row r="125" spans="1:7" s="57" customFormat="1">
      <c r="A125" s="46"/>
      <c r="B125" s="47"/>
      <c r="F125" s="58"/>
      <c r="G125" s="56"/>
    </row>
    <row r="126" spans="1:7" s="57" customFormat="1">
      <c r="A126" s="46"/>
      <c r="B126" s="47"/>
      <c r="F126" s="58"/>
      <c r="G126" s="56"/>
    </row>
    <row r="127" spans="1:7" s="57" customFormat="1">
      <c r="A127" s="46"/>
      <c r="B127" s="47"/>
      <c r="F127" s="58"/>
      <c r="G127" s="56"/>
    </row>
    <row r="128" spans="1:7" s="57" customFormat="1">
      <c r="A128" s="46"/>
      <c r="B128" s="47"/>
      <c r="F128" s="58"/>
      <c r="G128" s="56"/>
    </row>
    <row r="129" spans="1:7" s="57" customFormat="1">
      <c r="A129" s="46"/>
      <c r="B129" s="47"/>
      <c r="F129" s="58"/>
      <c r="G129" s="56"/>
    </row>
    <row r="130" spans="1:7" s="57" customFormat="1">
      <c r="A130" s="46"/>
      <c r="B130" s="47"/>
      <c r="F130" s="58"/>
      <c r="G130" s="56"/>
    </row>
    <row r="131" spans="1:7" s="57" customFormat="1">
      <c r="A131" s="46"/>
      <c r="B131" s="47"/>
      <c r="F131" s="58"/>
      <c r="G131" s="56"/>
    </row>
    <row r="132" spans="1:7" s="57" customFormat="1">
      <c r="A132" s="46"/>
      <c r="B132" s="47"/>
      <c r="F132" s="58"/>
      <c r="G132" s="56"/>
    </row>
    <row r="133" spans="1:7" s="57" customFormat="1">
      <c r="A133" s="46"/>
      <c r="B133" s="47"/>
      <c r="F133" s="58"/>
      <c r="G133" s="56"/>
    </row>
    <row r="134" spans="1:7" s="57" customFormat="1">
      <c r="A134" s="46"/>
      <c r="B134" s="47"/>
      <c r="F134" s="58"/>
      <c r="G134" s="56"/>
    </row>
    <row r="135" spans="1:7" s="57" customFormat="1">
      <c r="A135" s="46"/>
      <c r="B135" s="47"/>
      <c r="F135" s="58"/>
      <c r="G135" s="56"/>
    </row>
    <row r="136" spans="1:7" s="57" customFormat="1">
      <c r="A136" s="46"/>
      <c r="B136" s="47"/>
      <c r="F136" s="58"/>
      <c r="G136" s="56"/>
    </row>
    <row r="137" spans="1:7" s="57" customFormat="1">
      <c r="A137" s="46"/>
      <c r="B137" s="47"/>
      <c r="F137" s="58"/>
      <c r="G137" s="56"/>
    </row>
  </sheetData>
  <sheetProtection selectLockedCells="1" selectUnlockedCells="1"/>
  <mergeCells count="6">
    <mergeCell ref="E2:F2"/>
    <mergeCell ref="A8:B8"/>
    <mergeCell ref="C8:E8"/>
    <mergeCell ref="D6:E6"/>
    <mergeCell ref="E47:F47"/>
    <mergeCell ref="F8:G8"/>
  </mergeCells>
  <phoneticPr fontId="18" type="noConversion"/>
  <dataValidations count="3">
    <dataValidation type="list" allowBlank="1" showInputMessage="1" showErrorMessage="1" sqref="G11:G45">
      <formula1>$L$13:$L$36</formula1>
      <formula2>0</formula2>
    </dataValidation>
    <dataValidation type="list" allowBlank="1" showInputMessage="1" showErrorMessage="1" sqref="N6 G8">
      <formula1>$K$9:$K$13</formula1>
      <formula2>0</formula2>
    </dataValidation>
    <dataValidation type="list" allowBlank="1" showInputMessage="1" showErrorMessage="1" sqref="C8:E8">
      <formula1>$J$8:$J$50</formula1>
      <formula2>0</formula2>
    </dataValidation>
  </dataValidations>
  <printOptions horizontalCentered="1"/>
  <pageMargins left="0.51181102362204722" right="0.55118110236220474" top="0.35433070866141736" bottom="0.35433070866141736" header="0.51181102362204722" footer="0.51181102362204722"/>
  <pageSetup paperSize="9" scale="88" firstPageNumber="0" fitToHeight="2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04"/>
  <sheetViews>
    <sheetView zoomScaleNormal="100" zoomScaleSheetLayoutView="100" workbookViewId="0">
      <selection activeCell="B6" sqref="B6"/>
    </sheetView>
  </sheetViews>
  <sheetFormatPr defaultRowHeight="12.75"/>
  <cols>
    <col min="1" max="1" width="4" style="60" customWidth="1"/>
    <col min="2" max="2" width="75.5703125" style="60" bestFit="1" customWidth="1"/>
    <col min="3" max="4" width="9.7109375" style="60" bestFit="1" customWidth="1"/>
    <col min="5" max="5" width="10.42578125" style="60" bestFit="1" customWidth="1"/>
    <col min="6" max="6" width="8.140625" style="60" bestFit="1" customWidth="1"/>
    <col min="7" max="7" width="7.7109375" style="60" bestFit="1" customWidth="1"/>
    <col min="8" max="9" width="9.140625" style="60"/>
    <col min="10" max="10" width="30.42578125" style="60" bestFit="1" customWidth="1"/>
    <col min="11" max="12" width="9.140625" style="60"/>
    <col min="13" max="13" width="10.5703125" style="60" bestFit="1" customWidth="1"/>
    <col min="14" max="14" width="8.28515625" style="60" bestFit="1" customWidth="1"/>
    <col min="15" max="16384" width="9.140625" style="60"/>
  </cols>
  <sheetData>
    <row r="1" spans="1:7" ht="20.25">
      <c r="A1" s="172" t="s">
        <v>279</v>
      </c>
      <c r="B1" s="171"/>
    </row>
    <row r="2" spans="1:7">
      <c r="A2" s="66" t="s">
        <v>0</v>
      </c>
      <c r="B2" s="61" t="s">
        <v>75</v>
      </c>
      <c r="C2" s="66" t="s">
        <v>76</v>
      </c>
      <c r="D2" s="66" t="s">
        <v>80</v>
      </c>
      <c r="E2" s="66" t="s">
        <v>79</v>
      </c>
      <c r="F2" s="66" t="s">
        <v>85</v>
      </c>
      <c r="G2" s="65" t="s">
        <v>87</v>
      </c>
    </row>
    <row r="3" spans="1:7" ht="14.25">
      <c r="A3" s="62" t="s">
        <v>78</v>
      </c>
      <c r="B3" s="61"/>
      <c r="C3" s="61"/>
      <c r="D3" s="61"/>
      <c r="E3" s="61"/>
      <c r="F3" s="61"/>
    </row>
    <row r="4" spans="1:7" ht="14.25">
      <c r="A4" s="62"/>
      <c r="B4" s="67" t="s">
        <v>92</v>
      </c>
      <c r="C4" s="66" t="s">
        <v>86</v>
      </c>
      <c r="D4" s="66"/>
      <c r="E4" s="68">
        <v>1.2</v>
      </c>
      <c r="F4" s="76">
        <f t="shared" ref="F4:F12" si="0">D4*E4</f>
        <v>0</v>
      </c>
      <c r="G4" s="74" t="s">
        <v>91</v>
      </c>
    </row>
    <row r="5" spans="1:7" ht="14.25">
      <c r="A5" s="62"/>
      <c r="B5" s="67" t="s">
        <v>93</v>
      </c>
      <c r="C5" s="66" t="s">
        <v>86</v>
      </c>
      <c r="D5" s="66"/>
      <c r="E5" s="68">
        <v>1.2</v>
      </c>
      <c r="F5" s="76">
        <f t="shared" si="0"/>
        <v>0</v>
      </c>
      <c r="G5" s="74" t="s">
        <v>91</v>
      </c>
    </row>
    <row r="6" spans="1:7" ht="14.25">
      <c r="A6" s="62"/>
      <c r="B6" s="67" t="s">
        <v>94</v>
      </c>
      <c r="C6" s="66" t="s">
        <v>86</v>
      </c>
      <c r="D6" s="66"/>
      <c r="E6" s="68">
        <v>1.2</v>
      </c>
      <c r="F6" s="76">
        <f t="shared" si="0"/>
        <v>0</v>
      </c>
      <c r="G6" s="74" t="s">
        <v>91</v>
      </c>
    </row>
    <row r="7" spans="1:7" ht="14.25">
      <c r="A7" s="62"/>
      <c r="B7" s="117" t="s">
        <v>95</v>
      </c>
      <c r="C7" s="66" t="s">
        <v>86</v>
      </c>
      <c r="D7" s="66"/>
      <c r="E7" s="68">
        <v>1.2</v>
      </c>
      <c r="F7" s="76">
        <f t="shared" si="0"/>
        <v>0</v>
      </c>
      <c r="G7" s="74" t="s">
        <v>91</v>
      </c>
    </row>
    <row r="8" spans="1:7" ht="14.25">
      <c r="A8" s="62"/>
      <c r="B8" s="117" t="s">
        <v>280</v>
      </c>
      <c r="C8" s="66" t="s">
        <v>86</v>
      </c>
      <c r="D8" s="66"/>
      <c r="E8" s="68">
        <v>1.2</v>
      </c>
      <c r="F8" s="76">
        <f>D8*E8</f>
        <v>0</v>
      </c>
      <c r="G8" s="74" t="s">
        <v>91</v>
      </c>
    </row>
    <row r="9" spans="1:7" ht="14.25">
      <c r="A9" s="62"/>
      <c r="B9" s="117"/>
      <c r="C9" s="66"/>
      <c r="D9" s="66"/>
      <c r="E9" s="68"/>
      <c r="F9" s="76"/>
      <c r="G9" s="74"/>
    </row>
    <row r="10" spans="1:7" ht="14.25">
      <c r="A10" s="62"/>
      <c r="B10" s="67" t="s">
        <v>92</v>
      </c>
      <c r="C10" s="118" t="s">
        <v>86</v>
      </c>
      <c r="D10" s="118"/>
      <c r="E10" s="119">
        <v>1.2</v>
      </c>
      <c r="F10" s="120">
        <f t="shared" si="0"/>
        <v>0</v>
      </c>
      <c r="G10" s="74" t="s">
        <v>91</v>
      </c>
    </row>
    <row r="11" spans="1:7">
      <c r="A11" s="121"/>
      <c r="B11" s="67" t="s">
        <v>93</v>
      </c>
      <c r="C11" s="118" t="s">
        <v>86</v>
      </c>
      <c r="D11" s="119"/>
      <c r="E11" s="119">
        <v>1.2</v>
      </c>
      <c r="F11" s="120">
        <f t="shared" si="0"/>
        <v>0</v>
      </c>
      <c r="G11" s="74" t="s">
        <v>91</v>
      </c>
    </row>
    <row r="12" spans="1:7">
      <c r="A12" s="122"/>
      <c r="B12" s="67" t="s">
        <v>94</v>
      </c>
      <c r="C12" s="118" t="s">
        <v>86</v>
      </c>
      <c r="D12" s="120"/>
      <c r="E12" s="119">
        <v>1.2</v>
      </c>
      <c r="F12" s="120">
        <f t="shared" si="0"/>
        <v>0</v>
      </c>
      <c r="G12" s="74" t="s">
        <v>91</v>
      </c>
    </row>
    <row r="13" spans="1:7">
      <c r="A13" s="122"/>
      <c r="B13" s="117" t="s">
        <v>95</v>
      </c>
      <c r="C13" s="123" t="s">
        <v>86</v>
      </c>
      <c r="D13" s="120"/>
      <c r="E13" s="119">
        <v>1.2</v>
      </c>
      <c r="F13" s="120">
        <f>D13*E13</f>
        <v>0</v>
      </c>
      <c r="G13" s="74" t="s">
        <v>91</v>
      </c>
    </row>
    <row r="14" spans="1:7">
      <c r="A14" s="80"/>
      <c r="B14" s="81"/>
      <c r="C14" s="82"/>
      <c r="D14" s="83"/>
      <c r="E14" s="68"/>
      <c r="F14" s="83"/>
      <c r="G14" s="74"/>
    </row>
    <row r="15" spans="1:7" ht="14.25">
      <c r="A15" s="77" t="s">
        <v>82</v>
      </c>
      <c r="B15" s="78"/>
      <c r="C15" s="66" t="s">
        <v>76</v>
      </c>
      <c r="D15" s="66" t="s">
        <v>80</v>
      </c>
      <c r="E15" s="66" t="s">
        <v>79</v>
      </c>
      <c r="F15" s="66" t="s">
        <v>85</v>
      </c>
      <c r="G15" s="65"/>
    </row>
    <row r="16" spans="1:7" ht="14.25">
      <c r="A16" s="77"/>
      <c r="B16" s="67" t="s">
        <v>97</v>
      </c>
      <c r="C16" s="66" t="s">
        <v>83</v>
      </c>
      <c r="D16" s="79"/>
      <c r="E16" s="68">
        <v>1.2</v>
      </c>
      <c r="F16" s="68">
        <f t="shared" ref="F16:F22" si="1">D16*E16</f>
        <v>0</v>
      </c>
      <c r="G16" s="74" t="s">
        <v>96</v>
      </c>
    </row>
    <row r="17" spans="1:7" ht="14.25">
      <c r="A17" s="77"/>
      <c r="B17" s="117" t="s">
        <v>98</v>
      </c>
      <c r="C17" s="66" t="s">
        <v>83</v>
      </c>
      <c r="D17" s="79"/>
      <c r="E17" s="68">
        <v>1.2</v>
      </c>
      <c r="F17" s="68">
        <f t="shared" si="1"/>
        <v>0</v>
      </c>
      <c r="G17" s="74" t="s">
        <v>96</v>
      </c>
    </row>
    <row r="18" spans="1:7" ht="14.25">
      <c r="A18" s="77"/>
      <c r="B18" s="67" t="s">
        <v>99</v>
      </c>
      <c r="C18" s="66" t="s">
        <v>83</v>
      </c>
      <c r="D18" s="79"/>
      <c r="E18" s="68">
        <v>1.2</v>
      </c>
      <c r="F18" s="68">
        <f t="shared" si="1"/>
        <v>0</v>
      </c>
      <c r="G18" s="74" t="s">
        <v>96</v>
      </c>
    </row>
    <row r="19" spans="1:7" ht="14.25">
      <c r="A19" s="77"/>
      <c r="B19" s="117" t="s">
        <v>100</v>
      </c>
      <c r="C19" s="66" t="s">
        <v>83</v>
      </c>
      <c r="D19" s="79"/>
      <c r="E19" s="68">
        <v>1.2</v>
      </c>
      <c r="F19" s="68">
        <f t="shared" si="1"/>
        <v>0</v>
      </c>
      <c r="G19" s="74" t="s">
        <v>96</v>
      </c>
    </row>
    <row r="20" spans="1:7" ht="14.25">
      <c r="A20" s="77"/>
      <c r="B20" s="117"/>
      <c r="C20" s="66"/>
      <c r="D20" s="79"/>
      <c r="E20" s="68"/>
      <c r="F20" s="68"/>
      <c r="G20" s="74"/>
    </row>
    <row r="21" spans="1:7" ht="14.25">
      <c r="A21" s="77"/>
      <c r="B21" s="124" t="s">
        <v>97</v>
      </c>
      <c r="C21" s="118" t="s">
        <v>83</v>
      </c>
      <c r="D21" s="125"/>
      <c r="E21" s="119">
        <v>1.2</v>
      </c>
      <c r="F21" s="119">
        <f t="shared" si="1"/>
        <v>0</v>
      </c>
      <c r="G21" s="74" t="s">
        <v>96</v>
      </c>
    </row>
    <row r="22" spans="1:7" ht="14.25">
      <c r="A22" s="77"/>
      <c r="B22" s="126" t="s">
        <v>98</v>
      </c>
      <c r="C22" s="118" t="s">
        <v>83</v>
      </c>
      <c r="D22" s="125"/>
      <c r="E22" s="119">
        <v>1.2</v>
      </c>
      <c r="F22" s="119">
        <f t="shared" si="1"/>
        <v>0</v>
      </c>
      <c r="G22" s="74" t="s">
        <v>96</v>
      </c>
    </row>
    <row r="23" spans="1:7">
      <c r="A23" s="121"/>
      <c r="B23" s="124" t="s">
        <v>99</v>
      </c>
      <c r="C23" s="118" t="s">
        <v>83</v>
      </c>
      <c r="D23" s="119"/>
      <c r="E23" s="119">
        <v>1.2</v>
      </c>
      <c r="F23" s="119">
        <f>D23*E23</f>
        <v>0</v>
      </c>
      <c r="G23" s="74" t="s">
        <v>96</v>
      </c>
    </row>
    <row r="24" spans="1:7">
      <c r="A24" s="122"/>
      <c r="B24" s="126" t="s">
        <v>100</v>
      </c>
      <c r="C24" s="123" t="s">
        <v>83</v>
      </c>
      <c r="D24" s="120"/>
      <c r="E24" s="119">
        <v>1.2</v>
      </c>
      <c r="F24" s="120">
        <f>D24*E24</f>
        <v>0</v>
      </c>
      <c r="G24" s="74" t="s">
        <v>96</v>
      </c>
    </row>
    <row r="25" spans="1:7">
      <c r="A25" s="80"/>
      <c r="B25" s="81"/>
      <c r="C25" s="82"/>
      <c r="D25" s="83"/>
      <c r="E25" s="68"/>
      <c r="F25" s="127"/>
      <c r="G25" s="74"/>
    </row>
    <row r="26" spans="1:7" ht="14.25">
      <c r="A26" s="77" t="s">
        <v>101</v>
      </c>
      <c r="B26" s="78"/>
      <c r="C26" s="66" t="s">
        <v>76</v>
      </c>
      <c r="D26" s="66" t="s">
        <v>80</v>
      </c>
      <c r="E26" s="66" t="s">
        <v>85</v>
      </c>
      <c r="F26" s="64"/>
      <c r="G26" s="65"/>
    </row>
    <row r="27" spans="1:7" ht="14.25">
      <c r="A27" s="77"/>
      <c r="B27" s="117" t="s">
        <v>102</v>
      </c>
      <c r="C27" s="66" t="s">
        <v>103</v>
      </c>
      <c r="D27" s="79"/>
      <c r="E27" s="128">
        <v>0</v>
      </c>
      <c r="F27" s="64"/>
      <c r="G27" s="173" t="s">
        <v>104</v>
      </c>
    </row>
    <row r="28" spans="1:7" ht="14.25">
      <c r="A28" s="77"/>
      <c r="B28" s="117" t="s">
        <v>102</v>
      </c>
      <c r="C28" s="66" t="s">
        <v>103</v>
      </c>
      <c r="D28" s="79"/>
      <c r="E28" s="128">
        <v>0</v>
      </c>
      <c r="F28" s="64"/>
      <c r="G28" s="174"/>
    </row>
    <row r="29" spans="1:7" ht="14.25">
      <c r="A29" s="77"/>
      <c r="B29" s="117" t="s">
        <v>102</v>
      </c>
      <c r="C29" s="66" t="s">
        <v>103</v>
      </c>
      <c r="D29" s="79"/>
      <c r="E29" s="128">
        <v>0</v>
      </c>
      <c r="F29" s="64"/>
      <c r="G29" s="174"/>
    </row>
    <row r="30" spans="1:7" ht="14.25">
      <c r="A30" s="77"/>
      <c r="B30" s="117" t="s">
        <v>102</v>
      </c>
      <c r="C30" s="66" t="s">
        <v>103</v>
      </c>
      <c r="D30" s="79"/>
      <c r="E30" s="128">
        <v>0</v>
      </c>
      <c r="F30" s="64"/>
      <c r="G30" s="174"/>
    </row>
    <row r="31" spans="1:7">
      <c r="A31" s="129"/>
      <c r="B31" s="117" t="s">
        <v>102</v>
      </c>
      <c r="C31" s="66" t="s">
        <v>103</v>
      </c>
      <c r="D31" s="68"/>
      <c r="E31" s="128">
        <v>0</v>
      </c>
      <c r="F31" s="64"/>
      <c r="G31" s="174"/>
    </row>
    <row r="32" spans="1:7">
      <c r="A32" s="121"/>
      <c r="B32" s="117" t="s">
        <v>102</v>
      </c>
      <c r="C32" s="66" t="s">
        <v>103</v>
      </c>
      <c r="D32" s="68"/>
      <c r="E32" s="128">
        <v>0</v>
      </c>
      <c r="F32" s="64"/>
      <c r="G32" s="174"/>
    </row>
    <row r="33" spans="1:7">
      <c r="A33" s="129"/>
      <c r="B33" s="117" t="s">
        <v>102</v>
      </c>
      <c r="C33" s="66" t="s">
        <v>103</v>
      </c>
      <c r="D33" s="68"/>
      <c r="E33" s="128">
        <v>0</v>
      </c>
      <c r="F33" s="64"/>
      <c r="G33" s="174"/>
    </row>
    <row r="34" spans="1:7">
      <c r="A34" s="122"/>
      <c r="B34" s="117" t="s">
        <v>102</v>
      </c>
      <c r="C34" s="66" t="s">
        <v>103</v>
      </c>
      <c r="D34" s="68"/>
      <c r="E34" s="128">
        <v>0</v>
      </c>
      <c r="F34" s="64"/>
      <c r="G34" s="174"/>
    </row>
    <row r="35" spans="1:7">
      <c r="A35" s="80"/>
      <c r="B35" s="81"/>
      <c r="C35" s="82"/>
      <c r="D35" s="84"/>
      <c r="E35" s="84"/>
      <c r="F35" s="84"/>
      <c r="G35" s="75"/>
    </row>
    <row r="36" spans="1:7" ht="14.25">
      <c r="A36" s="77" t="s">
        <v>84</v>
      </c>
      <c r="B36" s="78"/>
      <c r="C36" s="66" t="s">
        <v>76</v>
      </c>
      <c r="D36" s="66" t="s">
        <v>85</v>
      </c>
      <c r="E36" s="84"/>
      <c r="F36" s="69"/>
    </row>
    <row r="37" spans="1:7" ht="15">
      <c r="A37" s="77"/>
      <c r="B37" s="70" t="s">
        <v>105</v>
      </c>
      <c r="C37" s="85" t="s">
        <v>77</v>
      </c>
      <c r="D37" s="113">
        <v>0</v>
      </c>
      <c r="E37" s="84"/>
      <c r="F37" s="69"/>
    </row>
    <row r="38" spans="1:7" ht="15">
      <c r="A38" s="77"/>
      <c r="B38" s="70" t="s">
        <v>106</v>
      </c>
      <c r="C38" s="85" t="s">
        <v>77</v>
      </c>
      <c r="D38" s="113">
        <v>0</v>
      </c>
      <c r="E38" s="84"/>
      <c r="F38" s="69"/>
    </row>
    <row r="39" spans="1:7" ht="15">
      <c r="A39" s="77"/>
      <c r="B39" s="70" t="s">
        <v>107</v>
      </c>
      <c r="C39" s="85" t="s">
        <v>77</v>
      </c>
      <c r="D39" s="113">
        <v>0</v>
      </c>
      <c r="E39" s="84"/>
      <c r="F39" s="69"/>
    </row>
    <row r="40" spans="1:7" ht="15">
      <c r="A40" s="77"/>
      <c r="B40" s="70" t="s">
        <v>108</v>
      </c>
      <c r="C40" s="85" t="s">
        <v>77</v>
      </c>
      <c r="D40" s="113">
        <v>0</v>
      </c>
      <c r="E40" s="84"/>
      <c r="F40" s="69"/>
    </row>
    <row r="41" spans="1:7" ht="15">
      <c r="A41" s="77"/>
      <c r="B41" s="70" t="s">
        <v>109</v>
      </c>
      <c r="C41" s="85" t="s">
        <v>77</v>
      </c>
      <c r="D41" s="113">
        <v>0</v>
      </c>
      <c r="E41" s="84"/>
      <c r="F41" s="69"/>
    </row>
    <row r="42" spans="1:7" ht="15">
      <c r="A42" s="77"/>
      <c r="B42" s="70" t="s">
        <v>110</v>
      </c>
      <c r="C42" s="85" t="s">
        <v>77</v>
      </c>
      <c r="D42" s="113">
        <v>0</v>
      </c>
      <c r="E42" s="84"/>
      <c r="F42" s="69"/>
    </row>
    <row r="43" spans="1:7" ht="15">
      <c r="A43" s="77"/>
      <c r="B43" s="70" t="s">
        <v>111</v>
      </c>
      <c r="C43" s="85" t="s">
        <v>77</v>
      </c>
      <c r="D43" s="113">
        <v>0</v>
      </c>
      <c r="E43" s="84"/>
      <c r="F43" s="69"/>
    </row>
    <row r="44" spans="1:7" ht="15">
      <c r="A44" s="77"/>
      <c r="B44" s="70" t="s">
        <v>112</v>
      </c>
      <c r="C44" s="85" t="s">
        <v>77</v>
      </c>
      <c r="D44" s="113">
        <v>0</v>
      </c>
      <c r="E44" s="84"/>
      <c r="F44" s="69"/>
    </row>
    <row r="45" spans="1:7" ht="15">
      <c r="A45" s="77"/>
      <c r="B45" s="70" t="s">
        <v>113</v>
      </c>
      <c r="C45" s="85" t="s">
        <v>77</v>
      </c>
      <c r="D45" s="113">
        <v>0</v>
      </c>
      <c r="E45" s="84"/>
      <c r="F45" s="69"/>
    </row>
    <row r="46" spans="1:7" ht="15">
      <c r="A46" s="77"/>
      <c r="B46" s="70" t="s">
        <v>114</v>
      </c>
      <c r="C46" s="85" t="s">
        <v>77</v>
      </c>
      <c r="D46" s="113">
        <v>0</v>
      </c>
      <c r="E46" s="84"/>
      <c r="F46" s="69"/>
    </row>
    <row r="47" spans="1:7" ht="15">
      <c r="A47" s="77"/>
      <c r="B47" s="70" t="s">
        <v>115</v>
      </c>
      <c r="C47" s="85" t="s">
        <v>77</v>
      </c>
      <c r="D47" s="113">
        <v>0</v>
      </c>
      <c r="E47" s="84"/>
      <c r="F47" s="69"/>
    </row>
    <row r="48" spans="1:7" ht="14.25">
      <c r="A48" s="77"/>
      <c r="B48" s="130"/>
      <c r="C48" s="131"/>
      <c r="D48" s="113"/>
      <c r="E48" s="84"/>
      <c r="F48" s="69"/>
    </row>
    <row r="49" spans="1:6" ht="15">
      <c r="A49" s="77"/>
      <c r="B49" s="70" t="s">
        <v>116</v>
      </c>
      <c r="C49" s="85" t="s">
        <v>77</v>
      </c>
      <c r="D49" s="113"/>
      <c r="E49" s="84"/>
      <c r="F49" s="69"/>
    </row>
    <row r="50" spans="1:6" ht="15">
      <c r="A50" s="77"/>
      <c r="B50" s="70" t="s">
        <v>117</v>
      </c>
      <c r="C50" s="85" t="s">
        <v>77</v>
      </c>
      <c r="D50" s="113"/>
      <c r="E50" s="84"/>
      <c r="F50" s="69"/>
    </row>
    <row r="51" spans="1:6" ht="15">
      <c r="A51" s="77"/>
      <c r="B51" s="70" t="s">
        <v>118</v>
      </c>
      <c r="C51" s="85" t="s">
        <v>77</v>
      </c>
      <c r="D51" s="113"/>
      <c r="E51" s="84"/>
      <c r="F51" s="69"/>
    </row>
    <row r="52" spans="1:6" ht="15">
      <c r="A52" s="77"/>
      <c r="B52" s="70" t="s">
        <v>119</v>
      </c>
      <c r="C52" s="85" t="s">
        <v>77</v>
      </c>
      <c r="D52" s="113"/>
      <c r="E52" s="84"/>
      <c r="F52" s="69"/>
    </row>
    <row r="53" spans="1:6" ht="15">
      <c r="A53" s="77"/>
      <c r="B53" s="70" t="s">
        <v>120</v>
      </c>
      <c r="C53" s="85" t="s">
        <v>121</v>
      </c>
      <c r="D53" s="113"/>
      <c r="E53" s="84"/>
      <c r="F53" s="69"/>
    </row>
    <row r="54" spans="1:6" ht="15">
      <c r="A54" s="77"/>
      <c r="B54" s="70" t="s">
        <v>122</v>
      </c>
      <c r="C54" s="85" t="s">
        <v>77</v>
      </c>
      <c r="D54" s="113"/>
      <c r="E54" s="84"/>
      <c r="F54" s="69"/>
    </row>
    <row r="55" spans="1:6" ht="15">
      <c r="A55" s="77"/>
      <c r="B55" s="70" t="s">
        <v>123</v>
      </c>
      <c r="C55" s="85" t="s">
        <v>77</v>
      </c>
      <c r="D55" s="113"/>
      <c r="E55" s="84"/>
      <c r="F55" s="69"/>
    </row>
    <row r="56" spans="1:6" ht="15">
      <c r="A56" s="77"/>
      <c r="B56" s="70"/>
      <c r="C56" s="85"/>
      <c r="D56" s="113"/>
      <c r="E56" s="84"/>
      <c r="F56" s="69"/>
    </row>
    <row r="57" spans="1:6" ht="15">
      <c r="A57" s="77"/>
      <c r="B57" s="70" t="s">
        <v>285</v>
      </c>
      <c r="C57" s="85" t="s">
        <v>249</v>
      </c>
      <c r="D57" s="113"/>
      <c r="E57" s="84"/>
      <c r="F57" s="69"/>
    </row>
    <row r="58" spans="1:6" ht="15">
      <c r="A58" s="77"/>
      <c r="B58" s="70" t="s">
        <v>286</v>
      </c>
      <c r="C58" s="85" t="s">
        <v>77</v>
      </c>
      <c r="D58" s="113"/>
      <c r="E58" s="84"/>
      <c r="F58" s="69"/>
    </row>
    <row r="59" spans="1:6" ht="15">
      <c r="A59" s="77"/>
      <c r="B59" s="70" t="s">
        <v>287</v>
      </c>
      <c r="C59" s="85" t="s">
        <v>77</v>
      </c>
      <c r="D59" s="113"/>
      <c r="E59" s="84"/>
      <c r="F59" s="69"/>
    </row>
    <row r="60" spans="1:6" ht="15">
      <c r="A60" s="77"/>
      <c r="B60" s="70" t="s">
        <v>288</v>
      </c>
      <c r="C60" s="85" t="s">
        <v>77</v>
      </c>
      <c r="D60" s="113"/>
      <c r="E60" s="84"/>
      <c r="F60" s="69"/>
    </row>
    <row r="61" spans="1:6" ht="15">
      <c r="A61" s="77"/>
      <c r="B61" s="70" t="s">
        <v>289</v>
      </c>
      <c r="C61" s="85" t="s">
        <v>77</v>
      </c>
      <c r="D61" s="113"/>
      <c r="E61" s="84"/>
      <c r="F61" s="69"/>
    </row>
    <row r="62" spans="1:6" ht="15">
      <c r="A62" s="77"/>
      <c r="B62" s="70" t="s">
        <v>117</v>
      </c>
      <c r="C62" s="85" t="s">
        <v>77</v>
      </c>
      <c r="D62" s="113"/>
      <c r="E62" s="84"/>
      <c r="F62" s="69"/>
    </row>
    <row r="63" spans="1:6" ht="15">
      <c r="A63" s="77"/>
      <c r="B63" s="70" t="s">
        <v>118</v>
      </c>
      <c r="C63" s="85" t="s">
        <v>77</v>
      </c>
      <c r="D63" s="113"/>
      <c r="E63" s="84"/>
      <c r="F63" s="69"/>
    </row>
    <row r="64" spans="1:6" ht="15">
      <c r="A64" s="77"/>
      <c r="B64" s="70" t="s">
        <v>119</v>
      </c>
      <c r="C64" s="85" t="s">
        <v>77</v>
      </c>
      <c r="D64" s="113"/>
      <c r="E64" s="84"/>
      <c r="F64" s="69"/>
    </row>
    <row r="65" spans="1:6" ht="15">
      <c r="A65" s="77"/>
      <c r="B65" s="70" t="s">
        <v>120</v>
      </c>
      <c r="C65" s="85" t="s">
        <v>249</v>
      </c>
      <c r="D65" s="113"/>
      <c r="E65" s="84"/>
      <c r="F65" s="69"/>
    </row>
    <row r="66" spans="1:6" ht="15">
      <c r="A66" s="77"/>
      <c r="B66" s="70"/>
      <c r="C66" s="85"/>
      <c r="D66" s="113"/>
      <c r="E66" s="84"/>
      <c r="F66" s="69"/>
    </row>
    <row r="67" spans="1:6" ht="15">
      <c r="A67" s="77"/>
      <c r="B67" s="70" t="s">
        <v>124</v>
      </c>
      <c r="C67" s="85" t="s">
        <v>77</v>
      </c>
      <c r="D67" s="113">
        <v>0</v>
      </c>
      <c r="E67" s="84"/>
      <c r="F67" s="69"/>
    </row>
    <row r="68" spans="1:6" ht="15">
      <c r="A68" s="77"/>
      <c r="B68" s="70" t="s">
        <v>124</v>
      </c>
      <c r="C68" s="85" t="s">
        <v>77</v>
      </c>
      <c r="D68" s="113">
        <v>0</v>
      </c>
      <c r="E68" s="84"/>
      <c r="F68" s="69"/>
    </row>
    <row r="69" spans="1:6" ht="15">
      <c r="A69" s="77"/>
      <c r="B69" s="70" t="s">
        <v>125</v>
      </c>
      <c r="C69" s="85" t="s">
        <v>77</v>
      </c>
      <c r="D69" s="113">
        <v>0</v>
      </c>
      <c r="E69" s="84"/>
      <c r="F69" s="69"/>
    </row>
    <row r="70" spans="1:6" ht="15">
      <c r="A70" s="77"/>
      <c r="B70" s="70" t="s">
        <v>125</v>
      </c>
      <c r="C70" s="85" t="s">
        <v>77</v>
      </c>
      <c r="D70" s="113">
        <v>0</v>
      </c>
      <c r="E70" s="84"/>
      <c r="F70" s="69"/>
    </row>
    <row r="71" spans="1:6" ht="15">
      <c r="A71" s="77"/>
      <c r="B71" s="70" t="s">
        <v>126</v>
      </c>
      <c r="C71" s="85" t="s">
        <v>77</v>
      </c>
      <c r="D71" s="113">
        <v>0</v>
      </c>
      <c r="E71" s="84"/>
      <c r="F71" s="69"/>
    </row>
    <row r="72" spans="1:6" ht="15">
      <c r="A72" s="77"/>
      <c r="B72" s="70" t="s">
        <v>127</v>
      </c>
      <c r="C72" s="85" t="s">
        <v>77</v>
      </c>
      <c r="D72" s="113">
        <f>(D67+D68+D69+D70)*8</f>
        <v>0</v>
      </c>
      <c r="E72" s="84"/>
      <c r="F72" s="69"/>
    </row>
    <row r="73" spans="1:6" ht="15">
      <c r="A73" s="77"/>
      <c r="B73" s="70" t="s">
        <v>128</v>
      </c>
      <c r="C73" s="85" t="s">
        <v>77</v>
      </c>
      <c r="D73" s="113">
        <v>0</v>
      </c>
      <c r="E73" s="84"/>
      <c r="F73" s="69"/>
    </row>
    <row r="74" spans="1:6" ht="15">
      <c r="A74" s="77"/>
      <c r="B74" s="70" t="s">
        <v>129</v>
      </c>
      <c r="C74" s="85" t="s">
        <v>77</v>
      </c>
      <c r="D74" s="113">
        <f>(D67+D68+D69+D70)*2</f>
        <v>0</v>
      </c>
      <c r="E74" s="84"/>
      <c r="F74" s="69"/>
    </row>
    <row r="75" spans="1:6" ht="15">
      <c r="A75" s="77"/>
      <c r="B75" s="70" t="s">
        <v>130</v>
      </c>
      <c r="C75" s="85" t="s">
        <v>77</v>
      </c>
      <c r="D75" s="113">
        <f>(D67+D68+D69+D70)*2</f>
        <v>0</v>
      </c>
      <c r="E75" s="84"/>
      <c r="F75" s="69"/>
    </row>
    <row r="76" spans="1:6" ht="15">
      <c r="A76" s="77"/>
      <c r="B76" s="70"/>
      <c r="C76" s="85"/>
      <c r="D76" s="113"/>
      <c r="E76" s="84"/>
      <c r="F76" s="69"/>
    </row>
    <row r="77" spans="1:6" ht="15">
      <c r="A77" s="77"/>
      <c r="B77" s="70" t="s">
        <v>131</v>
      </c>
      <c r="C77" s="85" t="s">
        <v>77</v>
      </c>
      <c r="D77" s="113">
        <v>0</v>
      </c>
      <c r="E77" s="84"/>
      <c r="F77" s="69"/>
    </row>
    <row r="78" spans="1:6" ht="15">
      <c r="A78" s="77"/>
      <c r="B78" s="70" t="s">
        <v>131</v>
      </c>
      <c r="C78" s="85" t="s">
        <v>77</v>
      </c>
      <c r="D78" s="113">
        <v>0</v>
      </c>
      <c r="E78" s="84"/>
      <c r="F78" s="69"/>
    </row>
    <row r="79" spans="1:6" ht="15">
      <c r="A79" s="77"/>
      <c r="B79" s="70" t="s">
        <v>132</v>
      </c>
      <c r="C79" s="85" t="s">
        <v>77</v>
      </c>
      <c r="D79" s="113">
        <v>0</v>
      </c>
      <c r="E79" s="84"/>
      <c r="F79" s="69"/>
    </row>
    <row r="80" spans="1:6" ht="15">
      <c r="A80" s="77"/>
      <c r="B80" s="70" t="s">
        <v>132</v>
      </c>
      <c r="C80" s="85" t="s">
        <v>77</v>
      </c>
      <c r="D80" s="113">
        <v>0</v>
      </c>
      <c r="E80" s="84"/>
      <c r="F80" s="69"/>
    </row>
    <row r="81" spans="1:6" ht="15">
      <c r="A81" s="77"/>
      <c r="B81" s="70" t="s">
        <v>133</v>
      </c>
      <c r="C81" s="85" t="s">
        <v>77</v>
      </c>
      <c r="D81" s="113">
        <v>0</v>
      </c>
      <c r="E81" s="84"/>
      <c r="F81" s="69"/>
    </row>
    <row r="82" spans="1:6" ht="15">
      <c r="A82" s="77"/>
      <c r="B82" s="70" t="s">
        <v>134</v>
      </c>
      <c r="C82" s="85" t="s">
        <v>77</v>
      </c>
      <c r="D82" s="113">
        <f>(D77+D78+D79+D80)*8</f>
        <v>0</v>
      </c>
      <c r="E82" s="84"/>
      <c r="F82" s="69"/>
    </row>
    <row r="83" spans="1:6" ht="15">
      <c r="A83" s="77"/>
      <c r="B83" s="70" t="s">
        <v>135</v>
      </c>
      <c r="C83" s="85" t="s">
        <v>77</v>
      </c>
      <c r="D83" s="113">
        <v>0</v>
      </c>
      <c r="E83" s="84"/>
      <c r="F83" s="69"/>
    </row>
    <row r="84" spans="1:6" ht="15">
      <c r="A84" s="77"/>
      <c r="B84" s="70" t="s">
        <v>136</v>
      </c>
      <c r="C84" s="85" t="s">
        <v>77</v>
      </c>
      <c r="D84" s="113">
        <f>(D77+D78+D79+D80)*2</f>
        <v>0</v>
      </c>
      <c r="E84" s="84"/>
      <c r="F84" s="69"/>
    </row>
    <row r="85" spans="1:6" ht="15">
      <c r="A85" s="77"/>
      <c r="B85" s="70" t="s">
        <v>137</v>
      </c>
      <c r="C85" s="85" t="s">
        <v>77</v>
      </c>
      <c r="D85" s="113">
        <f>(D77+D78+D79+D80)*2</f>
        <v>0</v>
      </c>
      <c r="E85" s="84"/>
      <c r="F85" s="69"/>
    </row>
    <row r="86" spans="1:6" ht="15">
      <c r="A86" s="77"/>
      <c r="B86" s="70"/>
      <c r="C86" s="85"/>
      <c r="D86" s="113"/>
      <c r="E86" s="84"/>
      <c r="F86" s="69"/>
    </row>
    <row r="87" spans="1:6" ht="15">
      <c r="A87" s="77"/>
      <c r="B87" s="70" t="s">
        <v>138</v>
      </c>
      <c r="C87" s="85" t="s">
        <v>139</v>
      </c>
      <c r="D87" s="113">
        <v>0</v>
      </c>
      <c r="E87" s="84"/>
      <c r="F87" s="69"/>
    </row>
    <row r="88" spans="1:6" ht="15">
      <c r="A88" s="77"/>
      <c r="B88" s="70" t="s">
        <v>140</v>
      </c>
      <c r="C88" s="85" t="s">
        <v>139</v>
      </c>
      <c r="D88" s="113">
        <v>0</v>
      </c>
      <c r="E88" s="84"/>
      <c r="F88" s="69"/>
    </row>
    <row r="89" spans="1:6" ht="15">
      <c r="A89" s="77"/>
      <c r="B89" s="70" t="s">
        <v>141</v>
      </c>
      <c r="C89" s="85" t="s">
        <v>139</v>
      </c>
      <c r="D89" s="113">
        <v>0</v>
      </c>
      <c r="E89" s="84"/>
      <c r="F89" s="69"/>
    </row>
    <row r="90" spans="1:6" ht="15">
      <c r="A90" s="77"/>
      <c r="B90" s="70" t="s">
        <v>142</v>
      </c>
      <c r="C90" s="85" t="s">
        <v>139</v>
      </c>
      <c r="D90" s="113">
        <v>0</v>
      </c>
      <c r="E90" s="84"/>
      <c r="F90" s="69"/>
    </row>
    <row r="91" spans="1:6" ht="15">
      <c r="A91" s="77"/>
      <c r="B91" s="70" t="s">
        <v>143</v>
      </c>
      <c r="C91" s="85" t="s">
        <v>139</v>
      </c>
      <c r="D91" s="113">
        <v>0</v>
      </c>
      <c r="E91" s="84"/>
      <c r="F91" s="69"/>
    </row>
    <row r="92" spans="1:6" ht="15">
      <c r="A92" s="77"/>
      <c r="B92" s="70" t="s">
        <v>144</v>
      </c>
      <c r="C92" s="85" t="s">
        <v>139</v>
      </c>
      <c r="D92" s="113">
        <v>0</v>
      </c>
      <c r="E92" s="84"/>
      <c r="F92" s="112"/>
    </row>
    <row r="93" spans="1:6" ht="15">
      <c r="A93" s="77"/>
      <c r="B93" s="70" t="s">
        <v>295</v>
      </c>
      <c r="C93" s="85" t="s">
        <v>139</v>
      </c>
      <c r="D93" s="113">
        <v>0</v>
      </c>
      <c r="E93" s="84"/>
      <c r="F93" s="112"/>
    </row>
    <row r="94" spans="1:6" ht="15">
      <c r="A94" s="77"/>
      <c r="B94" s="70" t="s">
        <v>145</v>
      </c>
      <c r="C94" s="85" t="s">
        <v>139</v>
      </c>
      <c r="D94" s="113">
        <v>0</v>
      </c>
      <c r="E94" s="84"/>
      <c r="F94" s="112"/>
    </row>
    <row r="95" spans="1:6" ht="15">
      <c r="A95" s="77"/>
      <c r="B95" s="70"/>
      <c r="C95" s="85"/>
      <c r="D95" s="113"/>
      <c r="E95" s="84"/>
      <c r="F95" s="112"/>
    </row>
    <row r="96" spans="1:6" ht="15">
      <c r="A96" s="77"/>
      <c r="B96" s="70" t="s">
        <v>146</v>
      </c>
      <c r="C96" s="85" t="s">
        <v>139</v>
      </c>
      <c r="D96" s="113">
        <v>0</v>
      </c>
      <c r="E96" s="84"/>
      <c r="F96" s="112"/>
    </row>
    <row r="97" spans="1:6" ht="15">
      <c r="A97" s="77"/>
      <c r="B97" s="70" t="s">
        <v>147</v>
      </c>
      <c r="C97" s="85" t="s">
        <v>139</v>
      </c>
      <c r="D97" s="113">
        <v>0</v>
      </c>
      <c r="E97" s="84"/>
      <c r="F97" s="112"/>
    </row>
    <row r="98" spans="1:6" ht="15">
      <c r="A98" s="77"/>
      <c r="B98" s="70" t="s">
        <v>148</v>
      </c>
      <c r="C98" s="85" t="s">
        <v>139</v>
      </c>
      <c r="D98" s="113">
        <v>0</v>
      </c>
      <c r="E98" s="84"/>
      <c r="F98" s="112"/>
    </row>
    <row r="99" spans="1:6" ht="15">
      <c r="A99" s="77"/>
      <c r="B99" s="70" t="s">
        <v>149</v>
      </c>
      <c r="C99" s="85" t="s">
        <v>139</v>
      </c>
      <c r="D99" s="113">
        <v>0</v>
      </c>
      <c r="E99" s="84"/>
      <c r="F99" s="112"/>
    </row>
    <row r="100" spans="1:6" ht="15">
      <c r="A100" s="77"/>
      <c r="B100" s="70" t="s">
        <v>150</v>
      </c>
      <c r="C100" s="85" t="s">
        <v>139</v>
      </c>
      <c r="D100" s="113">
        <v>0</v>
      </c>
      <c r="E100" s="84"/>
      <c r="F100" s="112"/>
    </row>
    <row r="101" spans="1:6" ht="15">
      <c r="A101" s="77"/>
      <c r="B101" s="70" t="s">
        <v>151</v>
      </c>
      <c r="C101" s="85" t="s">
        <v>139</v>
      </c>
      <c r="D101" s="113">
        <v>0</v>
      </c>
      <c r="E101" s="84"/>
      <c r="F101" s="112"/>
    </row>
    <row r="102" spans="1:6" ht="15">
      <c r="A102" s="77"/>
      <c r="B102" s="70" t="s">
        <v>152</v>
      </c>
      <c r="C102" s="85" t="s">
        <v>139</v>
      </c>
      <c r="D102" s="113">
        <v>0</v>
      </c>
      <c r="E102" s="84"/>
      <c r="F102" s="112"/>
    </row>
    <row r="103" spans="1:6" ht="15">
      <c r="A103" s="77"/>
      <c r="B103" s="70" t="s">
        <v>153</v>
      </c>
      <c r="C103" s="85" t="s">
        <v>139</v>
      </c>
      <c r="D103" s="113">
        <v>0</v>
      </c>
      <c r="E103" s="84"/>
      <c r="F103" s="112"/>
    </row>
    <row r="104" spans="1:6" ht="15">
      <c r="A104" s="77"/>
      <c r="B104" s="70"/>
      <c r="C104" s="85"/>
      <c r="D104" s="113"/>
      <c r="E104" s="84"/>
      <c r="F104" s="112"/>
    </row>
    <row r="105" spans="1:6" ht="15">
      <c r="A105" s="77"/>
      <c r="B105" s="70" t="s">
        <v>154</v>
      </c>
      <c r="C105" s="85" t="s">
        <v>139</v>
      </c>
      <c r="D105" s="113">
        <v>0</v>
      </c>
      <c r="E105" s="84"/>
      <c r="F105" s="112"/>
    </row>
    <row r="106" spans="1:6" ht="15">
      <c r="A106" s="77"/>
      <c r="B106" s="70" t="s">
        <v>155</v>
      </c>
      <c r="C106" s="85" t="s">
        <v>139</v>
      </c>
      <c r="D106" s="113">
        <v>0</v>
      </c>
      <c r="E106" s="84"/>
      <c r="F106" s="112"/>
    </row>
    <row r="107" spans="1:6" ht="15">
      <c r="A107" s="77"/>
      <c r="B107" s="70" t="s">
        <v>156</v>
      </c>
      <c r="C107" s="85" t="s">
        <v>139</v>
      </c>
      <c r="D107" s="113">
        <v>0</v>
      </c>
      <c r="E107" s="84"/>
      <c r="F107" s="112"/>
    </row>
    <row r="108" spans="1:6" ht="15">
      <c r="A108" s="77"/>
      <c r="B108" s="70" t="s">
        <v>157</v>
      </c>
      <c r="C108" s="85" t="s">
        <v>139</v>
      </c>
      <c r="D108" s="113">
        <v>0</v>
      </c>
      <c r="E108" s="84"/>
      <c r="F108" s="112"/>
    </row>
    <row r="109" spans="1:6" ht="15">
      <c r="A109" s="77"/>
      <c r="B109" s="70" t="s">
        <v>158</v>
      </c>
      <c r="C109" s="85" t="s">
        <v>139</v>
      </c>
      <c r="D109" s="113">
        <v>0</v>
      </c>
      <c r="E109" s="84"/>
      <c r="F109" s="112"/>
    </row>
    <row r="110" spans="1:6" ht="15">
      <c r="A110" s="77"/>
      <c r="B110" s="70"/>
      <c r="C110" s="85"/>
      <c r="D110" s="113"/>
      <c r="E110" s="84"/>
      <c r="F110" s="112"/>
    </row>
    <row r="111" spans="1:6" ht="15">
      <c r="A111" s="77"/>
      <c r="B111" s="70" t="s">
        <v>159</v>
      </c>
      <c r="C111" s="85" t="s">
        <v>139</v>
      </c>
      <c r="D111" s="113">
        <v>0</v>
      </c>
      <c r="E111" s="84"/>
      <c r="F111" s="112"/>
    </row>
    <row r="112" spans="1:6" ht="15">
      <c r="A112" s="77"/>
      <c r="B112" s="70" t="s">
        <v>160</v>
      </c>
      <c r="C112" s="85" t="s">
        <v>139</v>
      </c>
      <c r="D112" s="113">
        <v>0</v>
      </c>
      <c r="E112" s="84"/>
      <c r="F112" s="112"/>
    </row>
    <row r="113" spans="1:6" ht="15">
      <c r="A113" s="77"/>
      <c r="B113" s="70" t="s">
        <v>161</v>
      </c>
      <c r="C113" s="85" t="s">
        <v>139</v>
      </c>
      <c r="D113" s="113">
        <v>0</v>
      </c>
      <c r="E113" s="84"/>
      <c r="F113" s="112"/>
    </row>
    <row r="114" spans="1:6" ht="15">
      <c r="A114" s="77"/>
      <c r="B114" s="70" t="s">
        <v>162</v>
      </c>
      <c r="C114" s="85" t="s">
        <v>139</v>
      </c>
      <c r="D114" s="113">
        <v>0</v>
      </c>
      <c r="E114" s="84"/>
      <c r="F114" s="112"/>
    </row>
    <row r="115" spans="1:6" ht="15">
      <c r="A115" s="77"/>
      <c r="B115" s="70" t="s">
        <v>163</v>
      </c>
      <c r="C115" s="85" t="s">
        <v>139</v>
      </c>
      <c r="D115" s="113">
        <v>0</v>
      </c>
      <c r="E115" s="84"/>
      <c r="F115" s="112"/>
    </row>
    <row r="116" spans="1:6" ht="15">
      <c r="A116" s="77"/>
      <c r="B116" s="70" t="s">
        <v>164</v>
      </c>
      <c r="C116" s="85" t="s">
        <v>139</v>
      </c>
      <c r="D116" s="113">
        <v>0</v>
      </c>
      <c r="E116" s="84"/>
      <c r="F116" s="112"/>
    </row>
    <row r="117" spans="1:6" ht="15">
      <c r="A117" s="77"/>
      <c r="B117" s="70"/>
      <c r="C117" s="85"/>
      <c r="D117" s="113"/>
      <c r="E117" s="84"/>
      <c r="F117" s="112"/>
    </row>
    <row r="118" spans="1:6" ht="15">
      <c r="A118" s="77"/>
      <c r="B118" s="63" t="s">
        <v>165</v>
      </c>
      <c r="C118" s="85" t="s">
        <v>77</v>
      </c>
      <c r="D118" s="113">
        <v>0</v>
      </c>
      <c r="E118" s="84"/>
      <c r="F118" s="112"/>
    </row>
    <row r="119" spans="1:6" ht="15">
      <c r="A119" s="77"/>
      <c r="B119" s="63" t="s">
        <v>166</v>
      </c>
      <c r="C119" s="85" t="s">
        <v>77</v>
      </c>
      <c r="D119" s="113">
        <v>0</v>
      </c>
      <c r="E119" s="84"/>
      <c r="F119" s="112"/>
    </row>
    <row r="120" spans="1:6" ht="15">
      <c r="A120" s="77"/>
      <c r="B120" s="63" t="s">
        <v>167</v>
      </c>
      <c r="C120" s="85" t="s">
        <v>77</v>
      </c>
      <c r="D120" s="113">
        <v>0</v>
      </c>
      <c r="E120" s="84"/>
      <c r="F120" s="112"/>
    </row>
    <row r="121" spans="1:6" ht="15">
      <c r="A121" s="77"/>
      <c r="B121" s="63" t="s">
        <v>168</v>
      </c>
      <c r="C121" s="85" t="s">
        <v>77</v>
      </c>
      <c r="D121" s="113">
        <v>0</v>
      </c>
      <c r="E121" s="84"/>
      <c r="F121" s="112"/>
    </row>
    <row r="122" spans="1:6" ht="15">
      <c r="A122" s="77"/>
      <c r="B122" s="63" t="s">
        <v>169</v>
      </c>
      <c r="C122" s="85" t="s">
        <v>77</v>
      </c>
      <c r="D122" s="113">
        <v>0</v>
      </c>
      <c r="E122" s="84"/>
      <c r="F122" s="112"/>
    </row>
    <row r="123" spans="1:6" ht="15">
      <c r="A123" s="77"/>
      <c r="B123" s="63" t="s">
        <v>170</v>
      </c>
      <c r="C123" s="85" t="s">
        <v>77</v>
      </c>
      <c r="D123" s="113">
        <f>(D118+D119+D120+D121+D122)*4</f>
        <v>0</v>
      </c>
      <c r="E123" s="84"/>
      <c r="F123" s="112"/>
    </row>
    <row r="124" spans="1:6" ht="15">
      <c r="A124" s="77"/>
      <c r="B124" s="63" t="s">
        <v>171</v>
      </c>
      <c r="C124" s="85" t="s">
        <v>139</v>
      </c>
      <c r="D124" s="113">
        <f>D118+D119</f>
        <v>0</v>
      </c>
      <c r="E124" s="84"/>
      <c r="F124" s="112"/>
    </row>
    <row r="125" spans="1:6" ht="15">
      <c r="A125" s="77"/>
      <c r="B125" s="63" t="s">
        <v>172</v>
      </c>
      <c r="C125" s="85" t="s">
        <v>139</v>
      </c>
      <c r="D125" s="113">
        <f>D120+D121+D122</f>
        <v>0</v>
      </c>
      <c r="E125" s="84"/>
      <c r="F125" s="112"/>
    </row>
    <row r="126" spans="1:6" ht="15">
      <c r="A126" s="77"/>
      <c r="B126" s="63"/>
      <c r="C126" s="85"/>
      <c r="D126" s="113"/>
      <c r="E126" s="84"/>
      <c r="F126" s="112"/>
    </row>
    <row r="127" spans="1:6" ht="15">
      <c r="A127" s="77"/>
      <c r="B127" s="63" t="s">
        <v>173</v>
      </c>
      <c r="C127" s="85" t="s">
        <v>77</v>
      </c>
      <c r="D127" s="113">
        <v>0</v>
      </c>
      <c r="E127" s="84"/>
      <c r="F127" s="112"/>
    </row>
    <row r="128" spans="1:6" ht="15">
      <c r="A128" s="77"/>
      <c r="B128" s="63" t="s">
        <v>174</v>
      </c>
      <c r="C128" s="85" t="s">
        <v>77</v>
      </c>
      <c r="D128" s="113">
        <v>0</v>
      </c>
      <c r="E128" s="84"/>
      <c r="F128" s="112"/>
    </row>
    <row r="129" spans="1:6" ht="15">
      <c r="A129" s="77"/>
      <c r="B129" s="63" t="s">
        <v>175</v>
      </c>
      <c r="C129" s="85" t="s">
        <v>77</v>
      </c>
      <c r="D129" s="113">
        <f>D127+D128</f>
        <v>0</v>
      </c>
      <c r="E129" s="84"/>
      <c r="F129" s="112"/>
    </row>
    <row r="130" spans="1:6" ht="15">
      <c r="A130" s="77"/>
      <c r="B130" s="63" t="s">
        <v>176</v>
      </c>
      <c r="C130" s="85" t="s">
        <v>77</v>
      </c>
      <c r="D130" s="113">
        <f>D127+D128</f>
        <v>0</v>
      </c>
      <c r="E130" s="84"/>
      <c r="F130" s="112"/>
    </row>
    <row r="131" spans="1:6" ht="15">
      <c r="A131" s="77"/>
      <c r="B131" s="63" t="s">
        <v>177</v>
      </c>
      <c r="C131" s="85" t="s">
        <v>77</v>
      </c>
      <c r="D131" s="113">
        <f>D130*2</f>
        <v>0</v>
      </c>
      <c r="E131" s="84"/>
      <c r="F131" s="112"/>
    </row>
    <row r="132" spans="1:6" ht="15">
      <c r="A132" s="77"/>
      <c r="B132" s="63" t="s">
        <v>178</v>
      </c>
      <c r="C132" s="85" t="s">
        <v>77</v>
      </c>
      <c r="D132" s="113">
        <f>D130</f>
        <v>0</v>
      </c>
      <c r="E132" s="84"/>
      <c r="F132" s="112"/>
    </row>
    <row r="133" spans="1:6" ht="15">
      <c r="A133" s="77"/>
      <c r="B133" s="63"/>
      <c r="C133" s="85"/>
      <c r="D133" s="113"/>
      <c r="E133" s="84"/>
      <c r="F133" s="112"/>
    </row>
    <row r="134" spans="1:6" ht="15">
      <c r="A134" s="77"/>
      <c r="B134" s="63" t="s">
        <v>89</v>
      </c>
      <c r="C134" s="85" t="s">
        <v>77</v>
      </c>
      <c r="D134" s="113">
        <v>0</v>
      </c>
      <c r="E134" s="84"/>
      <c r="F134" s="112"/>
    </row>
    <row r="135" spans="1:6" ht="15">
      <c r="A135" s="77"/>
      <c r="B135" s="63" t="s">
        <v>296</v>
      </c>
      <c r="C135" s="85" t="s">
        <v>77</v>
      </c>
      <c r="D135" s="113">
        <v>0</v>
      </c>
      <c r="E135" s="84"/>
      <c r="F135" s="112"/>
    </row>
    <row r="136" spans="1:6" ht="15">
      <c r="A136" s="77"/>
      <c r="B136" s="63" t="s">
        <v>297</v>
      </c>
      <c r="C136" s="85" t="s">
        <v>77</v>
      </c>
      <c r="D136" s="113">
        <v>0</v>
      </c>
      <c r="E136" s="84"/>
      <c r="F136" s="69"/>
    </row>
    <row r="137" spans="1:6" ht="15">
      <c r="A137" s="77"/>
      <c r="B137" s="63" t="s">
        <v>179</v>
      </c>
      <c r="C137" s="85" t="s">
        <v>77</v>
      </c>
      <c r="D137" s="113">
        <v>0</v>
      </c>
      <c r="E137" s="84"/>
      <c r="F137" s="69"/>
    </row>
    <row r="138" spans="1:6" ht="15">
      <c r="A138" s="77"/>
      <c r="B138" s="63" t="s">
        <v>180</v>
      </c>
      <c r="C138" s="85" t="s">
        <v>77</v>
      </c>
      <c r="D138" s="113">
        <v>0</v>
      </c>
      <c r="E138" s="84"/>
      <c r="F138" s="69"/>
    </row>
    <row r="139" spans="1:6" ht="15">
      <c r="A139" s="77"/>
      <c r="B139" s="63" t="s">
        <v>181</v>
      </c>
      <c r="C139" s="85" t="s">
        <v>77</v>
      </c>
      <c r="D139" s="113">
        <v>0</v>
      </c>
      <c r="E139" s="84"/>
      <c r="F139" s="69"/>
    </row>
    <row r="140" spans="1:6" ht="15">
      <c r="A140" s="77"/>
      <c r="B140" s="63" t="s">
        <v>90</v>
      </c>
      <c r="C140" s="85" t="s">
        <v>77</v>
      </c>
      <c r="D140" s="113">
        <f>D134+D135+D136+D137+D138+D139</f>
        <v>0</v>
      </c>
      <c r="E140" s="84"/>
      <c r="F140" s="69"/>
    </row>
    <row r="141" spans="1:6" ht="15">
      <c r="A141" s="77"/>
      <c r="B141" s="63"/>
      <c r="C141" s="85"/>
      <c r="D141" s="113"/>
      <c r="E141" s="84"/>
      <c r="F141" s="69"/>
    </row>
    <row r="142" spans="1:6" ht="15">
      <c r="A142" s="77"/>
      <c r="B142" s="63" t="s">
        <v>182</v>
      </c>
      <c r="C142" s="85" t="s">
        <v>77</v>
      </c>
      <c r="D142" s="113">
        <v>0</v>
      </c>
      <c r="E142" s="84"/>
      <c r="F142" s="69"/>
    </row>
    <row r="143" spans="1:6" ht="15">
      <c r="A143" s="77"/>
      <c r="B143" s="63" t="s">
        <v>183</v>
      </c>
      <c r="C143" s="85" t="s">
        <v>77</v>
      </c>
      <c r="D143" s="113">
        <v>0</v>
      </c>
      <c r="E143" s="84"/>
      <c r="F143" s="69"/>
    </row>
    <row r="144" spans="1:6" ht="15">
      <c r="A144" s="77"/>
      <c r="B144" s="63" t="s">
        <v>90</v>
      </c>
      <c r="C144" s="85" t="s">
        <v>77</v>
      </c>
      <c r="D144" s="113">
        <f>D142+D143</f>
        <v>0</v>
      </c>
      <c r="E144" s="84"/>
      <c r="F144" s="69"/>
    </row>
    <row r="145" spans="1:6" ht="15">
      <c r="A145" s="77"/>
      <c r="B145" s="63" t="s">
        <v>184</v>
      </c>
      <c r="C145" s="85" t="s">
        <v>77</v>
      </c>
      <c r="D145" s="113">
        <v>0</v>
      </c>
      <c r="E145" s="84"/>
      <c r="F145" s="69"/>
    </row>
    <row r="146" spans="1:6" ht="15">
      <c r="A146" s="77"/>
      <c r="B146" s="63"/>
      <c r="C146" s="85"/>
      <c r="D146" s="113"/>
      <c r="E146" s="84"/>
      <c r="F146" s="69"/>
    </row>
    <row r="147" spans="1:6" ht="15">
      <c r="A147" s="77"/>
      <c r="B147" s="63" t="s">
        <v>185</v>
      </c>
      <c r="C147" s="85" t="s">
        <v>77</v>
      </c>
      <c r="D147" s="113">
        <v>0</v>
      </c>
      <c r="E147" s="84"/>
      <c r="F147" s="69"/>
    </row>
    <row r="148" spans="1:6" ht="15">
      <c r="A148" s="77"/>
      <c r="B148" s="63" t="s">
        <v>186</v>
      </c>
      <c r="C148" s="85" t="s">
        <v>77</v>
      </c>
      <c r="D148" s="113">
        <v>0</v>
      </c>
      <c r="E148" s="84"/>
      <c r="F148" s="69"/>
    </row>
    <row r="149" spans="1:6" ht="15">
      <c r="A149" s="77"/>
      <c r="B149" s="63" t="s">
        <v>187</v>
      </c>
      <c r="C149" s="85" t="s">
        <v>77</v>
      </c>
      <c r="D149" s="113">
        <v>0</v>
      </c>
      <c r="E149" s="84"/>
      <c r="F149" s="69"/>
    </row>
    <row r="150" spans="1:6" ht="15">
      <c r="A150" s="77"/>
      <c r="B150" s="63" t="s">
        <v>188</v>
      </c>
      <c r="C150" s="85" t="s">
        <v>77</v>
      </c>
      <c r="D150" s="113">
        <v>0</v>
      </c>
      <c r="E150" s="84"/>
      <c r="F150" s="69"/>
    </row>
    <row r="151" spans="1:6" ht="15">
      <c r="A151" s="77"/>
      <c r="B151" s="63" t="s">
        <v>189</v>
      </c>
      <c r="C151" s="85" t="s">
        <v>77</v>
      </c>
      <c r="D151" s="113">
        <v>0</v>
      </c>
      <c r="E151" s="84"/>
      <c r="F151" s="69"/>
    </row>
    <row r="152" spans="1:6" ht="15">
      <c r="A152" s="77"/>
      <c r="B152" s="63" t="s">
        <v>190</v>
      </c>
      <c r="C152" s="85" t="s">
        <v>77</v>
      </c>
      <c r="D152" s="113">
        <v>0</v>
      </c>
      <c r="E152" s="84"/>
      <c r="F152" s="69"/>
    </row>
    <row r="153" spans="1:6" ht="15">
      <c r="A153" s="77"/>
      <c r="B153" s="63" t="s">
        <v>90</v>
      </c>
      <c r="C153" s="85" t="s">
        <v>77</v>
      </c>
      <c r="D153" s="113">
        <f>D147+D148+D149+D150+D151+D152</f>
        <v>0</v>
      </c>
      <c r="E153" s="84"/>
      <c r="F153" s="69"/>
    </row>
    <row r="154" spans="1:6" ht="15">
      <c r="A154" s="77"/>
      <c r="B154" s="63" t="s">
        <v>191</v>
      </c>
      <c r="C154" s="85" t="s">
        <v>77</v>
      </c>
      <c r="D154" s="113">
        <v>0</v>
      </c>
      <c r="E154" s="84"/>
      <c r="F154" s="69"/>
    </row>
    <row r="155" spans="1:6" ht="15">
      <c r="A155" s="77"/>
      <c r="B155" s="63"/>
      <c r="C155" s="85"/>
      <c r="D155" s="113"/>
      <c r="E155" s="84"/>
      <c r="F155" s="69"/>
    </row>
    <row r="156" spans="1:6" ht="15">
      <c r="A156" s="77"/>
      <c r="B156" s="63" t="s">
        <v>192</v>
      </c>
      <c r="C156" s="85" t="s">
        <v>77</v>
      </c>
      <c r="D156" s="113">
        <v>0</v>
      </c>
      <c r="E156" s="84"/>
      <c r="F156" s="69"/>
    </row>
    <row r="157" spans="1:6" ht="15">
      <c r="A157" s="77"/>
      <c r="B157" s="63" t="s">
        <v>193</v>
      </c>
      <c r="C157" s="85" t="s">
        <v>77</v>
      </c>
      <c r="D157" s="113">
        <v>0</v>
      </c>
      <c r="E157" s="84"/>
      <c r="F157" s="69"/>
    </row>
    <row r="158" spans="1:6" ht="15">
      <c r="A158" s="77"/>
      <c r="B158" s="63" t="s">
        <v>194</v>
      </c>
      <c r="C158" s="85" t="s">
        <v>77</v>
      </c>
      <c r="D158" s="113">
        <f>D156</f>
        <v>0</v>
      </c>
      <c r="E158" s="84"/>
      <c r="F158" s="69"/>
    </row>
    <row r="159" spans="1:6" ht="15">
      <c r="A159" s="77"/>
      <c r="B159" s="63" t="s">
        <v>195</v>
      </c>
      <c r="C159" s="85" t="s">
        <v>77</v>
      </c>
      <c r="D159" s="113">
        <f>D157</f>
        <v>0</v>
      </c>
      <c r="E159" s="84"/>
      <c r="F159" s="69"/>
    </row>
    <row r="160" spans="1:6" ht="15">
      <c r="A160" s="77"/>
      <c r="B160" s="63" t="s">
        <v>196</v>
      </c>
      <c r="C160" s="85" t="s">
        <v>77</v>
      </c>
      <c r="D160" s="113">
        <v>0</v>
      </c>
      <c r="E160" s="84"/>
      <c r="F160" s="69"/>
    </row>
    <row r="161" spans="1:6" ht="15">
      <c r="A161" s="77"/>
      <c r="B161" s="63" t="s">
        <v>197</v>
      </c>
      <c r="C161" s="85" t="s">
        <v>77</v>
      </c>
      <c r="D161" s="113">
        <v>0</v>
      </c>
      <c r="E161" s="84"/>
      <c r="F161" s="69"/>
    </row>
    <row r="162" spans="1:6" ht="15">
      <c r="A162" s="77"/>
      <c r="B162" s="63" t="s">
        <v>198</v>
      </c>
      <c r="C162" s="85" t="s">
        <v>77</v>
      </c>
      <c r="D162" s="113">
        <f>D156+D157</f>
        <v>0</v>
      </c>
      <c r="E162" s="84"/>
      <c r="F162" s="69"/>
    </row>
    <row r="163" spans="1:6" ht="15">
      <c r="A163" s="77"/>
      <c r="B163" s="63"/>
      <c r="C163" s="85"/>
      <c r="D163" s="113"/>
      <c r="E163" s="84"/>
      <c r="F163" s="69"/>
    </row>
    <row r="164" spans="1:6" ht="15">
      <c r="A164" s="77"/>
      <c r="B164" s="63" t="s">
        <v>199</v>
      </c>
      <c r="C164" s="85" t="s">
        <v>139</v>
      </c>
      <c r="D164" s="113">
        <v>0</v>
      </c>
      <c r="E164" s="84"/>
      <c r="F164" s="69"/>
    </row>
    <row r="165" spans="1:6" ht="15">
      <c r="A165" s="77"/>
      <c r="B165" s="63" t="s">
        <v>200</v>
      </c>
      <c r="C165" s="85" t="s">
        <v>77</v>
      </c>
      <c r="D165" s="113">
        <v>0</v>
      </c>
      <c r="E165" s="84"/>
      <c r="F165" s="69"/>
    </row>
    <row r="166" spans="1:6" ht="15">
      <c r="A166" s="77"/>
      <c r="B166" s="63"/>
      <c r="C166" s="85"/>
      <c r="D166" s="113"/>
      <c r="E166" s="84"/>
      <c r="F166" s="69"/>
    </row>
    <row r="167" spans="1:6" ht="15">
      <c r="A167" s="77"/>
      <c r="B167" s="63" t="s">
        <v>201</v>
      </c>
      <c r="C167" s="85" t="s">
        <v>77</v>
      </c>
      <c r="D167" s="113">
        <v>0</v>
      </c>
      <c r="E167" s="84"/>
      <c r="F167" s="69"/>
    </row>
    <row r="168" spans="1:6" ht="15">
      <c r="A168" s="77"/>
      <c r="B168" s="63"/>
      <c r="C168" s="85"/>
      <c r="D168" s="113"/>
      <c r="E168" s="84"/>
      <c r="F168" s="69"/>
    </row>
    <row r="169" spans="1:6" ht="15">
      <c r="A169" s="77"/>
      <c r="B169" s="63" t="s">
        <v>202</v>
      </c>
      <c r="C169" s="85" t="s">
        <v>77</v>
      </c>
      <c r="D169" s="113">
        <v>0</v>
      </c>
      <c r="E169" s="84"/>
      <c r="F169" s="69"/>
    </row>
    <row r="170" spans="1:6" ht="15">
      <c r="A170" s="77"/>
      <c r="B170" s="63" t="s">
        <v>203</v>
      </c>
      <c r="C170" s="85" t="s">
        <v>77</v>
      </c>
      <c r="D170" s="113">
        <v>0</v>
      </c>
      <c r="E170" s="84"/>
      <c r="F170" s="69"/>
    </row>
    <row r="171" spans="1:6" ht="15">
      <c r="A171" s="77"/>
      <c r="B171" s="63" t="s">
        <v>204</v>
      </c>
      <c r="C171" s="85" t="s">
        <v>77</v>
      </c>
      <c r="D171" s="113">
        <v>0</v>
      </c>
      <c r="E171" s="84"/>
      <c r="F171" s="69"/>
    </row>
    <row r="172" spans="1:6" ht="15">
      <c r="A172" s="77"/>
      <c r="B172" s="63" t="s">
        <v>205</v>
      </c>
      <c r="C172" s="85" t="s">
        <v>77</v>
      </c>
      <c r="D172" s="113">
        <v>0</v>
      </c>
      <c r="E172" s="84"/>
      <c r="F172" s="69"/>
    </row>
    <row r="173" spans="1:6" ht="15">
      <c r="A173" s="77"/>
      <c r="B173" s="63" t="s">
        <v>206</v>
      </c>
      <c r="C173" s="85" t="s">
        <v>77</v>
      </c>
      <c r="D173" s="113">
        <v>0</v>
      </c>
      <c r="E173" s="84"/>
      <c r="F173" s="69"/>
    </row>
    <row r="174" spans="1:6" ht="15">
      <c r="A174" s="77"/>
      <c r="B174" s="63"/>
      <c r="C174" s="85"/>
      <c r="D174" s="113"/>
      <c r="E174" s="84"/>
      <c r="F174" s="69"/>
    </row>
    <row r="175" spans="1:6" ht="15">
      <c r="A175" s="77"/>
      <c r="B175" s="63" t="s">
        <v>207</v>
      </c>
      <c r="C175" s="85" t="s">
        <v>77</v>
      </c>
      <c r="D175" s="113">
        <v>0</v>
      </c>
      <c r="E175" s="84"/>
      <c r="F175" s="69"/>
    </row>
    <row r="176" spans="1:6" ht="15">
      <c r="A176" s="77"/>
      <c r="B176" s="63" t="s">
        <v>208</v>
      </c>
      <c r="C176" s="85" t="s">
        <v>77</v>
      </c>
      <c r="D176" s="113">
        <v>0</v>
      </c>
      <c r="E176" s="84"/>
      <c r="F176" s="69"/>
    </row>
    <row r="177" spans="1:14" ht="15">
      <c r="A177" s="77"/>
      <c r="B177" s="63" t="s">
        <v>209</v>
      </c>
      <c r="C177" s="85" t="s">
        <v>77</v>
      </c>
      <c r="D177" s="113">
        <v>0</v>
      </c>
      <c r="E177" s="84"/>
      <c r="F177" s="69"/>
    </row>
    <row r="178" spans="1:14" ht="15">
      <c r="A178" s="77"/>
      <c r="B178" s="63" t="s">
        <v>210</v>
      </c>
      <c r="C178" s="85" t="s">
        <v>77</v>
      </c>
      <c r="D178" s="113">
        <v>0</v>
      </c>
      <c r="E178" s="84"/>
      <c r="F178" s="69"/>
    </row>
    <row r="179" spans="1:14" ht="15">
      <c r="A179" s="77"/>
      <c r="B179" s="63" t="s">
        <v>211</v>
      </c>
      <c r="C179" s="85" t="s">
        <v>77</v>
      </c>
      <c r="D179" s="113">
        <v>0</v>
      </c>
      <c r="E179" s="84"/>
      <c r="F179" s="69"/>
    </row>
    <row r="180" spans="1:14" ht="15">
      <c r="A180" s="77"/>
      <c r="B180" s="63"/>
      <c r="C180" s="85"/>
      <c r="D180" s="113"/>
      <c r="E180" s="84"/>
      <c r="F180" s="69"/>
    </row>
    <row r="181" spans="1:14" ht="15">
      <c r="A181" s="63"/>
      <c r="B181" s="70" t="s">
        <v>212</v>
      </c>
      <c r="C181" s="85" t="s">
        <v>77</v>
      </c>
      <c r="D181" s="113"/>
      <c r="E181" s="84"/>
      <c r="F181" s="84"/>
    </row>
    <row r="182" spans="1:14" ht="15">
      <c r="A182" s="63"/>
      <c r="B182" s="70" t="s">
        <v>213</v>
      </c>
      <c r="C182" s="85" t="s">
        <v>77</v>
      </c>
      <c r="D182" s="113"/>
      <c r="E182" s="84"/>
      <c r="F182" s="84"/>
    </row>
    <row r="183" spans="1:14" ht="15">
      <c r="A183" s="63"/>
      <c r="B183" s="70" t="s">
        <v>214</v>
      </c>
      <c r="C183" s="85" t="s">
        <v>77</v>
      </c>
      <c r="D183" s="113"/>
      <c r="E183" s="84"/>
      <c r="F183" s="84"/>
      <c r="H183" s="64"/>
      <c r="I183" s="64"/>
      <c r="J183" s="64"/>
      <c r="K183" s="64"/>
      <c r="L183" s="64"/>
      <c r="M183" s="64"/>
      <c r="N183" s="64"/>
    </row>
    <row r="184" spans="1:14" ht="15">
      <c r="A184" s="63"/>
      <c r="B184" s="70" t="s">
        <v>215</v>
      </c>
      <c r="C184" s="85" t="s">
        <v>77</v>
      </c>
      <c r="D184" s="113"/>
      <c r="E184" s="84"/>
      <c r="F184" s="84"/>
      <c r="G184" s="64"/>
      <c r="H184" s="64"/>
      <c r="I184" s="64"/>
      <c r="J184" s="64"/>
      <c r="K184" s="64"/>
      <c r="L184" s="64"/>
      <c r="M184" s="64"/>
      <c r="N184" s="64"/>
    </row>
    <row r="185" spans="1:14" ht="15">
      <c r="A185" s="63"/>
      <c r="B185" s="70" t="s">
        <v>216</v>
      </c>
      <c r="C185" s="85" t="s">
        <v>77</v>
      </c>
      <c r="D185" s="113"/>
      <c r="E185" s="84"/>
      <c r="F185" s="84"/>
      <c r="G185" s="64"/>
      <c r="H185" s="64"/>
      <c r="I185" s="132"/>
      <c r="J185" s="64"/>
      <c r="K185" s="64"/>
      <c r="L185" s="64"/>
      <c r="M185" s="64"/>
      <c r="N185" s="64"/>
    </row>
    <row r="186" spans="1:14" ht="15">
      <c r="A186" s="63"/>
      <c r="B186" s="70" t="s">
        <v>217</v>
      </c>
      <c r="C186" s="85" t="s">
        <v>77</v>
      </c>
      <c r="D186" s="113"/>
      <c r="E186" s="84"/>
      <c r="F186" s="84"/>
      <c r="G186" s="133"/>
      <c r="H186" s="64"/>
      <c r="I186" s="132"/>
      <c r="J186" s="64"/>
      <c r="K186" s="64"/>
      <c r="L186" s="64"/>
      <c r="M186" s="64"/>
      <c r="N186" s="64"/>
    </row>
    <row r="187" spans="1:14" ht="15">
      <c r="A187" s="63"/>
      <c r="B187" s="70" t="s">
        <v>218</v>
      </c>
      <c r="C187" s="85" t="s">
        <v>77</v>
      </c>
      <c r="D187" s="113"/>
      <c r="E187" s="84"/>
      <c r="F187" s="84"/>
      <c r="G187" s="133"/>
      <c r="H187" s="64"/>
      <c r="I187" s="132"/>
      <c r="J187" s="64"/>
      <c r="K187" s="64"/>
      <c r="L187" s="64"/>
      <c r="M187" s="64"/>
      <c r="N187" s="64"/>
    </row>
    <row r="188" spans="1:14" ht="15">
      <c r="A188" s="63"/>
      <c r="B188" s="70" t="s">
        <v>219</v>
      </c>
      <c r="C188" s="85" t="s">
        <v>77</v>
      </c>
      <c r="D188" s="113"/>
      <c r="E188" s="84"/>
      <c r="F188" s="84"/>
      <c r="G188" s="133"/>
      <c r="H188" s="64"/>
      <c r="I188" s="132"/>
      <c r="J188" s="64"/>
      <c r="K188" s="64"/>
      <c r="L188" s="64"/>
      <c r="M188" s="64"/>
      <c r="N188" s="64"/>
    </row>
    <row r="189" spans="1:14" ht="15">
      <c r="A189" s="63"/>
      <c r="B189" s="70" t="s">
        <v>220</v>
      </c>
      <c r="C189" s="85" t="s">
        <v>77</v>
      </c>
      <c r="D189" s="113"/>
      <c r="E189" s="84"/>
      <c r="F189" s="84"/>
      <c r="G189" s="133"/>
      <c r="H189" s="64"/>
      <c r="I189" s="132"/>
      <c r="J189" s="64"/>
      <c r="K189" s="64"/>
      <c r="L189" s="64"/>
      <c r="M189" s="64"/>
      <c r="N189" s="64"/>
    </row>
    <row r="190" spans="1:14" ht="15">
      <c r="A190" s="63"/>
      <c r="B190" s="70" t="s">
        <v>221</v>
      </c>
      <c r="C190" s="85" t="s">
        <v>77</v>
      </c>
      <c r="D190" s="113"/>
      <c r="E190" s="84"/>
      <c r="F190" s="84"/>
      <c r="G190" s="64"/>
      <c r="H190" s="64"/>
      <c r="I190" s="132"/>
      <c r="J190" s="64"/>
      <c r="K190" s="64"/>
      <c r="L190" s="64"/>
      <c r="M190" s="64"/>
      <c r="N190" s="64"/>
    </row>
    <row r="191" spans="1:14" ht="15">
      <c r="A191" s="63"/>
      <c r="B191" s="70" t="s">
        <v>222</v>
      </c>
      <c r="C191" s="85" t="s">
        <v>77</v>
      </c>
      <c r="D191" s="113"/>
      <c r="E191" s="84"/>
      <c r="F191" s="84"/>
      <c r="G191" s="64"/>
      <c r="H191" s="64"/>
      <c r="I191" s="132"/>
      <c r="J191" s="64"/>
      <c r="K191" s="64"/>
      <c r="L191" s="64"/>
      <c r="M191" s="64"/>
      <c r="N191" s="64"/>
    </row>
    <row r="192" spans="1:14" ht="15">
      <c r="A192" s="63"/>
      <c r="B192" s="70" t="s">
        <v>223</v>
      </c>
      <c r="C192" s="85" t="s">
        <v>77</v>
      </c>
      <c r="D192" s="113"/>
      <c r="E192" s="84"/>
      <c r="F192" s="84"/>
      <c r="G192" s="64"/>
      <c r="H192" s="64"/>
      <c r="I192" s="132"/>
      <c r="J192" s="64"/>
      <c r="K192" s="64"/>
      <c r="L192" s="64"/>
      <c r="M192" s="64"/>
      <c r="N192" s="64"/>
    </row>
    <row r="193" spans="1:14" ht="15">
      <c r="A193" s="63"/>
      <c r="B193" s="70" t="s">
        <v>224</v>
      </c>
      <c r="C193" s="85" t="s">
        <v>77</v>
      </c>
      <c r="D193" s="113"/>
      <c r="E193" s="84"/>
      <c r="F193" s="84"/>
      <c r="G193" s="64"/>
      <c r="H193" s="64"/>
      <c r="I193" s="132"/>
      <c r="J193" s="64"/>
      <c r="K193" s="64"/>
      <c r="L193" s="64"/>
      <c r="M193" s="64"/>
      <c r="N193" s="64"/>
    </row>
    <row r="194" spans="1:14" ht="15">
      <c r="A194" s="63"/>
      <c r="B194" s="70" t="s">
        <v>225</v>
      </c>
      <c r="C194" s="85" t="s">
        <v>77</v>
      </c>
      <c r="D194" s="113"/>
      <c r="E194" s="84"/>
      <c r="F194" s="84"/>
      <c r="H194" s="64"/>
      <c r="I194" s="132"/>
      <c r="J194" s="64"/>
      <c r="K194" s="64"/>
      <c r="L194" s="64"/>
      <c r="M194" s="64"/>
      <c r="N194" s="64"/>
    </row>
    <row r="195" spans="1:14" ht="15">
      <c r="A195" s="63"/>
      <c r="B195" s="70" t="s">
        <v>226</v>
      </c>
      <c r="C195" s="85" t="s">
        <v>77</v>
      </c>
      <c r="D195" s="113"/>
      <c r="E195" s="84"/>
      <c r="F195" s="84"/>
      <c r="H195" s="64"/>
      <c r="I195" s="132"/>
      <c r="J195" s="64"/>
      <c r="K195" s="64"/>
      <c r="L195" s="64"/>
      <c r="M195" s="64"/>
      <c r="N195" s="64"/>
    </row>
    <row r="196" spans="1:14" ht="15">
      <c r="A196" s="63"/>
      <c r="B196" s="70" t="s">
        <v>227</v>
      </c>
      <c r="C196" s="85" t="s">
        <v>77</v>
      </c>
      <c r="D196" s="113"/>
      <c r="E196" s="84"/>
      <c r="F196" s="84"/>
      <c r="H196" s="64"/>
      <c r="I196" s="132"/>
      <c r="J196" s="64"/>
      <c r="K196" s="64"/>
      <c r="L196" s="64"/>
      <c r="M196" s="64"/>
      <c r="N196" s="64"/>
    </row>
    <row r="197" spans="1:14" ht="15">
      <c r="A197" s="63"/>
      <c r="B197" s="70" t="s">
        <v>228</v>
      </c>
      <c r="C197" s="85" t="s">
        <v>77</v>
      </c>
      <c r="D197" s="113"/>
      <c r="E197" s="84"/>
      <c r="F197" s="84"/>
      <c r="H197" s="64"/>
      <c r="I197" s="132"/>
      <c r="J197" s="64"/>
      <c r="K197" s="64"/>
      <c r="L197" s="64"/>
      <c r="M197" s="64"/>
      <c r="N197" s="64"/>
    </row>
    <row r="198" spans="1:14" ht="15">
      <c r="A198" s="63"/>
      <c r="B198" s="70" t="s">
        <v>229</v>
      </c>
      <c r="C198" s="85" t="s">
        <v>77</v>
      </c>
      <c r="D198" s="113"/>
      <c r="E198" s="84"/>
      <c r="F198" s="84"/>
      <c r="H198" s="64"/>
      <c r="I198" s="132"/>
      <c r="J198" s="64"/>
      <c r="K198" s="64"/>
      <c r="L198" s="64"/>
      <c r="M198" s="64"/>
      <c r="N198" s="64"/>
    </row>
    <row r="199" spans="1:14" ht="15">
      <c r="A199" s="63"/>
      <c r="B199" s="70" t="s">
        <v>230</v>
      </c>
      <c r="C199" s="85" t="s">
        <v>77</v>
      </c>
      <c r="D199" s="113"/>
      <c r="E199" s="84"/>
      <c r="F199" s="84"/>
      <c r="H199" s="64"/>
      <c r="I199" s="132"/>
      <c r="J199" s="64"/>
      <c r="K199" s="64"/>
      <c r="L199" s="64"/>
      <c r="M199" s="64"/>
      <c r="N199" s="64"/>
    </row>
    <row r="200" spans="1:14" ht="15">
      <c r="A200" s="63"/>
      <c r="B200" s="70" t="s">
        <v>231</v>
      </c>
      <c r="C200" s="85" t="s">
        <v>77</v>
      </c>
      <c r="D200" s="113"/>
      <c r="E200" s="84"/>
      <c r="F200" s="84"/>
      <c r="H200" s="64"/>
      <c r="I200" s="132"/>
      <c r="J200" s="64"/>
      <c r="K200" s="64"/>
      <c r="L200" s="64"/>
      <c r="M200" s="64"/>
      <c r="N200" s="64"/>
    </row>
    <row r="201" spans="1:14" ht="15">
      <c r="A201" s="63"/>
      <c r="B201" s="70" t="s">
        <v>281</v>
      </c>
      <c r="C201" s="85" t="s">
        <v>77</v>
      </c>
      <c r="D201" s="113"/>
      <c r="E201" s="84"/>
      <c r="F201" s="84"/>
      <c r="H201" s="64"/>
      <c r="I201" s="132"/>
      <c r="J201" s="64"/>
      <c r="K201" s="64"/>
      <c r="L201" s="64"/>
      <c r="M201" s="64"/>
      <c r="N201" s="64"/>
    </row>
    <row r="202" spans="1:14" ht="15">
      <c r="A202" s="63"/>
      <c r="B202" s="70"/>
      <c r="C202" s="85"/>
      <c r="D202" s="113"/>
      <c r="E202" s="84"/>
      <c r="F202" s="84"/>
      <c r="H202" s="64"/>
      <c r="I202" s="132"/>
      <c r="J202" s="64"/>
      <c r="K202" s="64"/>
      <c r="L202" s="64"/>
      <c r="M202" s="64"/>
      <c r="N202" s="64"/>
    </row>
    <row r="203" spans="1:14" ht="15">
      <c r="A203" s="63"/>
      <c r="B203" s="70" t="s">
        <v>290</v>
      </c>
      <c r="C203" s="135" t="s">
        <v>139</v>
      </c>
      <c r="D203" s="113"/>
      <c r="E203" s="84"/>
      <c r="F203" s="84"/>
      <c r="H203" s="64"/>
      <c r="I203" s="132"/>
      <c r="J203" s="64"/>
      <c r="K203" s="64"/>
      <c r="L203" s="64"/>
      <c r="M203" s="64"/>
      <c r="N203" s="64"/>
    </row>
    <row r="204" spans="1:14" ht="15">
      <c r="A204" s="63"/>
      <c r="B204" s="70" t="s">
        <v>291</v>
      </c>
      <c r="C204" s="135" t="s">
        <v>139</v>
      </c>
      <c r="D204" s="113"/>
      <c r="E204" s="84"/>
      <c r="F204" s="84"/>
      <c r="H204" s="64"/>
      <c r="I204" s="132"/>
      <c r="J204" s="64"/>
      <c r="K204" s="64"/>
      <c r="L204" s="64"/>
      <c r="M204" s="64"/>
      <c r="N204" s="64"/>
    </row>
    <row r="205" spans="1:14" ht="15">
      <c r="A205" s="63"/>
      <c r="B205" s="70" t="s">
        <v>292</v>
      </c>
      <c r="C205" s="135" t="s">
        <v>139</v>
      </c>
      <c r="D205" s="113"/>
      <c r="E205" s="84"/>
      <c r="F205" s="84"/>
      <c r="H205" s="64"/>
      <c r="I205" s="132"/>
      <c r="J205" s="64"/>
      <c r="K205" s="64"/>
      <c r="L205" s="64"/>
      <c r="M205" s="64"/>
      <c r="N205" s="64"/>
    </row>
    <row r="206" spans="1:14" ht="15">
      <c r="A206" s="63"/>
      <c r="B206" s="70" t="s">
        <v>293</v>
      </c>
      <c r="C206" s="135" t="s">
        <v>139</v>
      </c>
      <c r="D206" s="113"/>
      <c r="E206" s="84"/>
      <c r="F206" s="84"/>
      <c r="H206" s="64"/>
      <c r="I206" s="132"/>
      <c r="J206" s="64"/>
      <c r="K206" s="64"/>
      <c r="L206" s="64"/>
      <c r="M206" s="64"/>
      <c r="N206" s="64"/>
    </row>
    <row r="207" spans="1:14" ht="15">
      <c r="A207" s="63"/>
      <c r="B207" s="70" t="s">
        <v>294</v>
      </c>
      <c r="C207" s="135" t="s">
        <v>77</v>
      </c>
      <c r="D207" s="113"/>
      <c r="E207" s="84"/>
      <c r="F207" s="84"/>
      <c r="H207" s="64"/>
      <c r="I207" s="132"/>
      <c r="J207" s="64"/>
      <c r="K207" s="64"/>
      <c r="L207" s="64"/>
      <c r="M207" s="64"/>
      <c r="N207" s="64"/>
    </row>
    <row r="208" spans="1:14" ht="15">
      <c r="A208" s="63"/>
      <c r="B208" s="134"/>
      <c r="C208" s="135"/>
      <c r="D208" s="113"/>
      <c r="E208" s="84"/>
      <c r="F208" s="84"/>
      <c r="H208" s="64"/>
      <c r="I208" s="132"/>
      <c r="J208" s="64"/>
      <c r="K208" s="64"/>
      <c r="L208" s="64"/>
      <c r="M208" s="64"/>
      <c r="N208" s="64"/>
    </row>
    <row r="209" spans="1:14" ht="15">
      <c r="A209" s="63"/>
      <c r="B209" s="70" t="s">
        <v>232</v>
      </c>
      <c r="C209" s="135" t="s">
        <v>77</v>
      </c>
      <c r="D209" s="113"/>
      <c r="E209" s="84"/>
      <c r="F209" s="84"/>
      <c r="H209" s="64"/>
      <c r="I209" s="132"/>
      <c r="J209" s="64"/>
      <c r="K209" s="64"/>
      <c r="L209" s="64"/>
      <c r="M209" s="64"/>
      <c r="N209" s="64"/>
    </row>
    <row r="210" spans="1:14" ht="15">
      <c r="A210" s="63"/>
      <c r="B210" s="70"/>
      <c r="C210" s="85"/>
      <c r="D210" s="113"/>
      <c r="E210" s="84"/>
      <c r="F210" s="84"/>
      <c r="H210" s="64"/>
      <c r="I210" s="132"/>
      <c r="J210" s="64"/>
      <c r="K210" s="64"/>
      <c r="L210" s="64"/>
      <c r="M210" s="64"/>
      <c r="N210" s="64"/>
    </row>
    <row r="211" spans="1:14" ht="15">
      <c r="A211" s="63"/>
      <c r="B211" s="134" t="s">
        <v>283</v>
      </c>
      <c r="C211" s="135" t="s">
        <v>77</v>
      </c>
      <c r="D211" s="113"/>
      <c r="E211" s="84"/>
      <c r="F211" s="84"/>
      <c r="H211" s="64"/>
      <c r="I211" s="132"/>
      <c r="J211" s="64"/>
      <c r="K211" s="64"/>
      <c r="L211" s="64"/>
      <c r="M211" s="64"/>
      <c r="N211" s="64"/>
    </row>
    <row r="212" spans="1:14" ht="15">
      <c r="A212" s="63"/>
      <c r="B212" s="134" t="s">
        <v>284</v>
      </c>
      <c r="C212" s="135" t="s">
        <v>77</v>
      </c>
      <c r="D212" s="113"/>
      <c r="E212" s="84"/>
      <c r="F212" s="84"/>
      <c r="H212" s="64"/>
      <c r="I212" s="132"/>
      <c r="J212" s="64"/>
      <c r="K212" s="64"/>
      <c r="L212" s="64"/>
      <c r="M212" s="64"/>
      <c r="N212" s="64"/>
    </row>
    <row r="213" spans="1:14" ht="15">
      <c r="A213" s="63"/>
      <c r="B213" s="134" t="s">
        <v>233</v>
      </c>
      <c r="C213" s="135" t="s">
        <v>77</v>
      </c>
      <c r="D213" s="113"/>
      <c r="E213" s="84"/>
      <c r="F213" s="84"/>
      <c r="H213" s="64"/>
      <c r="I213" s="132"/>
      <c r="J213" s="64"/>
      <c r="K213" s="64"/>
      <c r="L213" s="64"/>
      <c r="M213" s="64"/>
      <c r="N213" s="64"/>
    </row>
    <row r="214" spans="1:14" ht="15">
      <c r="A214" s="70"/>
      <c r="B214" s="134" t="s">
        <v>234</v>
      </c>
      <c r="C214" s="135" t="s">
        <v>77</v>
      </c>
      <c r="D214" s="113"/>
      <c r="E214" s="84"/>
      <c r="F214" s="84"/>
      <c r="H214" s="64"/>
      <c r="I214" s="132"/>
      <c r="J214" s="64"/>
      <c r="K214" s="64"/>
      <c r="L214" s="64"/>
      <c r="M214" s="64"/>
      <c r="N214" s="64"/>
    </row>
    <row r="215" spans="1:14" ht="15">
      <c r="A215" s="70"/>
      <c r="B215" s="134"/>
      <c r="C215" s="135"/>
      <c r="D215" s="113"/>
      <c r="E215" s="84"/>
      <c r="F215" s="84"/>
      <c r="H215" s="64"/>
      <c r="I215" s="132"/>
      <c r="J215" s="64"/>
      <c r="K215" s="64"/>
      <c r="L215" s="64"/>
      <c r="M215" s="64"/>
      <c r="N215" s="64"/>
    </row>
    <row r="216" spans="1:14" ht="15">
      <c r="A216" s="70"/>
      <c r="B216" s="70" t="s">
        <v>235</v>
      </c>
      <c r="C216" s="85" t="s">
        <v>77</v>
      </c>
      <c r="D216" s="113"/>
      <c r="E216" s="84"/>
      <c r="F216" s="84"/>
      <c r="H216" s="64"/>
      <c r="I216" s="132"/>
      <c r="J216" s="64"/>
      <c r="K216" s="64"/>
      <c r="L216" s="64"/>
      <c r="M216" s="64"/>
      <c r="N216" s="64"/>
    </row>
    <row r="217" spans="1:14" ht="15">
      <c r="A217" s="70"/>
      <c r="B217" s="70" t="s">
        <v>236</v>
      </c>
      <c r="C217" s="85" t="s">
        <v>77</v>
      </c>
      <c r="D217" s="113"/>
      <c r="E217" s="84"/>
      <c r="F217" s="84"/>
      <c r="H217" s="64"/>
      <c r="I217" s="132"/>
      <c r="J217" s="64"/>
      <c r="K217" s="64"/>
      <c r="L217" s="64"/>
      <c r="M217" s="64"/>
      <c r="N217" s="64"/>
    </row>
    <row r="218" spans="1:14" ht="15">
      <c r="A218" s="70"/>
      <c r="B218" s="70" t="s">
        <v>237</v>
      </c>
      <c r="C218" s="85" t="s">
        <v>77</v>
      </c>
      <c r="D218" s="113"/>
      <c r="E218" s="84"/>
      <c r="F218" s="84"/>
      <c r="H218" s="64"/>
      <c r="I218" s="132"/>
      <c r="J218" s="64"/>
      <c r="K218" s="64"/>
      <c r="L218" s="64"/>
      <c r="M218" s="64"/>
      <c r="N218" s="64"/>
    </row>
    <row r="219" spans="1:14" ht="15">
      <c r="A219" s="70"/>
      <c r="B219" s="70" t="s">
        <v>238</v>
      </c>
      <c r="C219" s="85" t="s">
        <v>77</v>
      </c>
      <c r="D219" s="113"/>
      <c r="E219" s="84"/>
      <c r="F219" s="84"/>
      <c r="H219" s="64"/>
      <c r="I219" s="132"/>
      <c r="J219" s="64"/>
      <c r="K219" s="64"/>
      <c r="L219" s="64"/>
      <c r="M219" s="64"/>
      <c r="N219" s="64"/>
    </row>
    <row r="220" spans="1:14" ht="15">
      <c r="A220" s="70"/>
      <c r="B220" s="70" t="s">
        <v>239</v>
      </c>
      <c r="C220" s="85" t="s">
        <v>77</v>
      </c>
      <c r="D220" s="113"/>
      <c r="E220" s="84"/>
      <c r="F220" s="84"/>
      <c r="H220" s="64"/>
      <c r="I220" s="132"/>
      <c r="J220" s="64"/>
      <c r="K220" s="64"/>
      <c r="L220" s="64"/>
      <c r="M220" s="64"/>
      <c r="N220" s="64"/>
    </row>
    <row r="221" spans="1:14" ht="15">
      <c r="A221" s="70"/>
      <c r="B221" s="70" t="s">
        <v>240</v>
      </c>
      <c r="C221" s="85" t="s">
        <v>77</v>
      </c>
      <c r="D221" s="113"/>
      <c r="E221" s="84"/>
      <c r="F221" s="84"/>
      <c r="H221" s="64"/>
      <c r="I221" s="132"/>
      <c r="J221" s="64"/>
      <c r="K221" s="64"/>
      <c r="L221" s="64"/>
      <c r="M221" s="64"/>
      <c r="N221" s="64"/>
    </row>
    <row r="222" spans="1:14" ht="15">
      <c r="A222" s="70"/>
      <c r="B222" s="70"/>
      <c r="C222" s="85"/>
      <c r="D222" s="113"/>
      <c r="E222" s="84"/>
      <c r="F222" s="84"/>
      <c r="H222" s="64"/>
      <c r="I222" s="132"/>
      <c r="J222" s="64"/>
      <c r="K222" s="64"/>
      <c r="L222" s="64"/>
      <c r="M222" s="64"/>
      <c r="N222" s="64"/>
    </row>
    <row r="223" spans="1:14" ht="15">
      <c r="A223" s="70"/>
      <c r="B223" s="161" t="s">
        <v>282</v>
      </c>
      <c r="C223" s="85" t="s">
        <v>139</v>
      </c>
      <c r="D223" s="113"/>
      <c r="E223" s="84"/>
      <c r="F223" s="84"/>
      <c r="H223" s="64"/>
      <c r="I223" s="132"/>
      <c r="J223" s="64"/>
      <c r="K223" s="64"/>
      <c r="L223" s="64"/>
      <c r="M223" s="64"/>
      <c r="N223" s="64"/>
    </row>
    <row r="224" spans="1:14" ht="15">
      <c r="A224" s="70"/>
      <c r="B224" s="161"/>
      <c r="C224" s="85"/>
      <c r="D224" s="113"/>
      <c r="E224" s="84"/>
      <c r="F224" s="84"/>
      <c r="H224" s="64"/>
      <c r="I224" s="132"/>
      <c r="J224" s="64"/>
      <c r="K224" s="64"/>
      <c r="L224" s="64"/>
      <c r="M224" s="64"/>
      <c r="N224" s="64"/>
    </row>
    <row r="225" spans="1:14" ht="15">
      <c r="A225" s="70"/>
      <c r="B225" s="70" t="s">
        <v>241</v>
      </c>
      <c r="C225" s="85" t="s">
        <v>77</v>
      </c>
      <c r="D225" s="113"/>
      <c r="E225" s="84"/>
      <c r="F225" s="84"/>
      <c r="H225" s="64"/>
      <c r="I225" s="132"/>
      <c r="J225" s="64"/>
      <c r="K225" s="64"/>
      <c r="L225" s="64"/>
      <c r="M225" s="64"/>
      <c r="N225" s="64"/>
    </row>
    <row r="226" spans="1:14" ht="15">
      <c r="A226" s="70"/>
      <c r="B226" s="70" t="s">
        <v>242</v>
      </c>
      <c r="C226" s="85" t="s">
        <v>77</v>
      </c>
      <c r="D226" s="113">
        <f>D225*2</f>
        <v>0</v>
      </c>
      <c r="E226" s="84"/>
      <c r="F226" s="84"/>
      <c r="H226" s="64"/>
      <c r="I226" s="132"/>
      <c r="J226" s="64"/>
      <c r="K226" s="64"/>
      <c r="L226" s="64"/>
      <c r="M226" s="64"/>
      <c r="N226" s="64"/>
    </row>
    <row r="227" spans="1:14" ht="15">
      <c r="A227" s="70"/>
      <c r="B227" s="70" t="s">
        <v>243</v>
      </c>
      <c r="C227" s="70"/>
      <c r="D227" s="113"/>
      <c r="E227" s="133"/>
      <c r="F227" s="133"/>
      <c r="H227" s="64"/>
      <c r="I227" s="132"/>
      <c r="J227" s="64"/>
      <c r="K227" s="64"/>
      <c r="L227" s="64"/>
      <c r="M227" s="64"/>
      <c r="N227" s="64"/>
    </row>
    <row r="228" spans="1:14" ht="15">
      <c r="A228" s="133"/>
      <c r="B228" s="84"/>
      <c r="C228" s="84"/>
      <c r="D228" s="84"/>
      <c r="E228" s="84"/>
      <c r="F228" s="84"/>
      <c r="H228" s="64"/>
      <c r="I228" s="64"/>
      <c r="J228" s="136"/>
      <c r="K228" s="64"/>
      <c r="L228" s="64"/>
      <c r="M228" s="137"/>
      <c r="N228" s="64"/>
    </row>
    <row r="229" spans="1:14" ht="15">
      <c r="A229" s="133"/>
      <c r="B229" s="133"/>
      <c r="C229" s="133"/>
      <c r="D229" s="133"/>
      <c r="E229" s="133"/>
      <c r="F229" s="133"/>
      <c r="G229" s="133"/>
      <c r="H229" s="64"/>
      <c r="I229" s="64"/>
      <c r="J229" s="136"/>
      <c r="K229" s="64"/>
      <c r="L229" s="64"/>
      <c r="M229" s="137"/>
      <c r="N229" s="64"/>
    </row>
    <row r="230" spans="1:14" ht="14.25">
      <c r="A230" s="175" t="s">
        <v>244</v>
      </c>
      <c r="B230" s="176"/>
      <c r="H230" s="136"/>
      <c r="I230" s="136"/>
      <c r="J230" s="136"/>
      <c r="K230" s="136"/>
      <c r="L230" s="136"/>
      <c r="M230" s="138"/>
      <c r="N230" s="139"/>
    </row>
    <row r="231" spans="1:14" ht="14.25">
      <c r="A231" s="170" t="s">
        <v>245</v>
      </c>
      <c r="B231" s="171"/>
      <c r="H231" s="136"/>
      <c r="I231" s="136"/>
      <c r="J231" s="136"/>
      <c r="K231" s="136"/>
      <c r="L231" s="136"/>
      <c r="M231" s="138"/>
      <c r="N231" s="139"/>
    </row>
    <row r="232" spans="1:14">
      <c r="A232" s="66" t="s">
        <v>0</v>
      </c>
      <c r="B232" s="63" t="s">
        <v>75</v>
      </c>
      <c r="C232" s="140" t="s">
        <v>246</v>
      </c>
      <c r="D232" s="141" t="s">
        <v>77</v>
      </c>
      <c r="E232" s="142" t="s">
        <v>247</v>
      </c>
      <c r="F232" s="63" t="s">
        <v>76</v>
      </c>
      <c r="G232" s="64"/>
      <c r="H232" s="136"/>
      <c r="I232" s="136"/>
      <c r="J232" s="136"/>
      <c r="K232" s="136"/>
      <c r="L232" s="136"/>
      <c r="M232" s="138"/>
      <c r="N232" s="139"/>
    </row>
    <row r="233" spans="1:14">
      <c r="A233" s="63"/>
      <c r="B233" s="63" t="s">
        <v>248</v>
      </c>
      <c r="C233" s="142">
        <v>0</v>
      </c>
      <c r="D233" s="142">
        <v>0</v>
      </c>
      <c r="E233" s="68">
        <f>(C233*D233*1.1)/1000</f>
        <v>0</v>
      </c>
      <c r="F233" s="142" t="s">
        <v>249</v>
      </c>
      <c r="G233" s="143" t="s">
        <v>104</v>
      </c>
      <c r="H233" s="136"/>
      <c r="I233" s="136"/>
      <c r="J233" s="136"/>
      <c r="K233" s="136"/>
      <c r="L233" s="136"/>
      <c r="M233" s="138"/>
      <c r="N233" s="139"/>
    </row>
    <row r="234" spans="1:14">
      <c r="A234" s="63"/>
      <c r="B234" s="140" t="s">
        <v>250</v>
      </c>
      <c r="C234" s="142">
        <v>0</v>
      </c>
      <c r="D234" s="142">
        <v>0</v>
      </c>
      <c r="E234" s="68">
        <f>(C234*D234*1.1)/1000</f>
        <v>0</v>
      </c>
      <c r="F234" s="142" t="s">
        <v>249</v>
      </c>
      <c r="G234" s="143" t="s">
        <v>104</v>
      </c>
      <c r="H234" s="136"/>
      <c r="I234" s="136"/>
      <c r="J234" s="136"/>
      <c r="K234" s="136"/>
      <c r="L234" s="136"/>
      <c r="M234" s="144"/>
      <c r="N234" s="64"/>
    </row>
    <row r="235" spans="1:14">
      <c r="A235" s="63"/>
      <c r="B235" s="145" t="s">
        <v>251</v>
      </c>
      <c r="C235" s="141" t="s">
        <v>252</v>
      </c>
      <c r="D235" s="142">
        <v>0</v>
      </c>
      <c r="E235" s="146" t="s">
        <v>252</v>
      </c>
      <c r="F235" s="141" t="s">
        <v>252</v>
      </c>
      <c r="G235" s="143" t="s">
        <v>104</v>
      </c>
      <c r="H235" s="136"/>
      <c r="I235" s="136"/>
      <c r="J235" s="136"/>
      <c r="K235" s="136"/>
      <c r="L235" s="136"/>
      <c r="M235" s="136"/>
      <c r="N235" s="64"/>
    </row>
    <row r="236" spans="1:14">
      <c r="A236" s="147"/>
      <c r="B236" s="148" t="s">
        <v>253</v>
      </c>
      <c r="C236" s="149">
        <v>0</v>
      </c>
      <c r="D236" s="149">
        <v>0</v>
      </c>
      <c r="E236" s="68">
        <f>(C236*D236*1.1)/1000</f>
        <v>0</v>
      </c>
      <c r="F236" s="142" t="s">
        <v>249</v>
      </c>
      <c r="G236" s="143" t="s">
        <v>254</v>
      </c>
      <c r="H236" s="136"/>
      <c r="I236" s="136"/>
      <c r="J236" s="136"/>
      <c r="K236" s="136"/>
      <c r="L236" s="136"/>
      <c r="M236" s="136"/>
      <c r="N236" s="64"/>
    </row>
    <row r="237" spans="1:14">
      <c r="A237" s="63"/>
      <c r="B237" s="150" t="s">
        <v>255</v>
      </c>
      <c r="C237" s="141" t="s">
        <v>252</v>
      </c>
      <c r="D237" s="142">
        <f>D236*2</f>
        <v>0</v>
      </c>
      <c r="E237" s="146" t="s">
        <v>252</v>
      </c>
      <c r="F237" s="141" t="s">
        <v>252</v>
      </c>
      <c r="G237" s="143" t="s">
        <v>104</v>
      </c>
      <c r="H237" s="136"/>
      <c r="I237" s="136"/>
      <c r="J237" s="136"/>
      <c r="K237" s="136"/>
      <c r="L237" s="136"/>
      <c r="M237" s="136"/>
      <c r="N237" s="64"/>
    </row>
    <row r="238" spans="1:14">
      <c r="A238" s="151"/>
      <c r="B238" s="152"/>
      <c r="C238" s="153"/>
      <c r="D238" s="153"/>
      <c r="E238" s="83"/>
      <c r="F238" s="153"/>
      <c r="G238" s="143"/>
      <c r="H238" s="136"/>
      <c r="I238" s="136"/>
      <c r="J238" s="136"/>
      <c r="K238" s="136"/>
      <c r="L238" s="136"/>
      <c r="M238" s="136"/>
      <c r="N238" s="64"/>
    </row>
    <row r="239" spans="1:14">
      <c r="A239" s="154"/>
      <c r="B239" s="155" t="s">
        <v>256</v>
      </c>
      <c r="C239" s="156">
        <f>C236</f>
        <v>0</v>
      </c>
      <c r="D239" s="156">
        <v>0</v>
      </c>
      <c r="E239" s="157">
        <f>(C239*D239*1.1)/1000</f>
        <v>0</v>
      </c>
      <c r="F239" s="142" t="s">
        <v>249</v>
      </c>
      <c r="G239" s="143" t="s">
        <v>104</v>
      </c>
      <c r="H239" s="136"/>
      <c r="I239" s="136"/>
      <c r="J239" s="136"/>
      <c r="K239" s="136"/>
      <c r="L239" s="136"/>
      <c r="M239" s="136"/>
      <c r="N239" s="64"/>
    </row>
    <row r="240" spans="1:14">
      <c r="A240" s="63"/>
      <c r="B240" s="150" t="s">
        <v>257</v>
      </c>
      <c r="C240" s="142">
        <v>0</v>
      </c>
      <c r="D240" s="142">
        <f>D239/2</f>
        <v>0</v>
      </c>
      <c r="E240" s="157">
        <f>(C240*D240*1.1)/1000</f>
        <v>0</v>
      </c>
      <c r="F240" s="142" t="s">
        <v>249</v>
      </c>
      <c r="G240" s="143" t="s">
        <v>104</v>
      </c>
      <c r="H240" s="136"/>
      <c r="I240" s="136"/>
      <c r="J240" s="136"/>
      <c r="K240" s="136"/>
      <c r="L240" s="136"/>
      <c r="M240" s="136"/>
      <c r="N240" s="64"/>
    </row>
    <row r="241" spans="1:14">
      <c r="A241" s="63"/>
      <c r="B241" s="150" t="s">
        <v>258</v>
      </c>
      <c r="C241" s="142">
        <f>C240</f>
        <v>0</v>
      </c>
      <c r="D241" s="142">
        <f>D239/2</f>
        <v>0</v>
      </c>
      <c r="E241" s="157">
        <f>(C241*D241*1.1)/1000</f>
        <v>0</v>
      </c>
      <c r="F241" s="142" t="s">
        <v>249</v>
      </c>
      <c r="G241" s="143" t="s">
        <v>104</v>
      </c>
      <c r="H241" s="136"/>
      <c r="I241" s="136"/>
      <c r="J241" s="136"/>
      <c r="K241" s="136"/>
      <c r="L241" s="136"/>
      <c r="M241" s="136"/>
      <c r="N241" s="64"/>
    </row>
    <row r="242" spans="1:14">
      <c r="A242" s="63"/>
      <c r="B242" s="140" t="s">
        <v>259</v>
      </c>
      <c r="C242" s="142">
        <f>C240</f>
        <v>0</v>
      </c>
      <c r="D242" s="142">
        <v>0</v>
      </c>
      <c r="E242" s="157">
        <f>(C242*D242*1.1)/1000</f>
        <v>0</v>
      </c>
      <c r="F242" s="142" t="s">
        <v>249</v>
      </c>
      <c r="G242" s="143" t="s">
        <v>104</v>
      </c>
      <c r="H242" s="136"/>
      <c r="I242" s="136"/>
      <c r="J242" s="136"/>
      <c r="K242" s="136"/>
      <c r="L242" s="136"/>
      <c r="M242" s="136"/>
      <c r="N242" s="64"/>
    </row>
    <row r="243" spans="1:14">
      <c r="A243" s="63"/>
      <c r="B243" s="140" t="s">
        <v>260</v>
      </c>
      <c r="C243" s="141" t="s">
        <v>252</v>
      </c>
      <c r="D243" s="142"/>
      <c r="E243" s="63"/>
      <c r="F243" s="63"/>
      <c r="G243" s="177" t="s">
        <v>261</v>
      </c>
      <c r="H243" s="136"/>
      <c r="I243" s="136"/>
      <c r="J243" s="136"/>
      <c r="K243" s="136"/>
      <c r="L243" s="136"/>
      <c r="M243" s="136"/>
      <c r="N243" s="64"/>
    </row>
    <row r="244" spans="1:14">
      <c r="A244" s="63"/>
      <c r="B244" s="150" t="s">
        <v>262</v>
      </c>
      <c r="C244" s="141" t="s">
        <v>252</v>
      </c>
      <c r="D244" s="142"/>
      <c r="E244" s="63"/>
      <c r="F244" s="63"/>
      <c r="G244" s="178"/>
      <c r="H244" s="158"/>
      <c r="I244" s="158"/>
      <c r="J244" s="158"/>
      <c r="K244" s="158"/>
      <c r="L244" s="158"/>
      <c r="M244" s="158"/>
    </row>
    <row r="245" spans="1:14">
      <c r="A245" s="63"/>
      <c r="B245" s="140" t="s">
        <v>263</v>
      </c>
      <c r="C245" s="141" t="s">
        <v>252</v>
      </c>
      <c r="D245" s="142"/>
      <c r="E245" s="142"/>
      <c r="F245" s="142"/>
      <c r="G245" s="64"/>
      <c r="H245" s="158"/>
      <c r="I245" s="158"/>
      <c r="J245" s="158"/>
      <c r="K245" s="158"/>
      <c r="L245" s="158"/>
      <c r="M245" s="158"/>
    </row>
    <row r="246" spans="1:14">
      <c r="A246" s="63"/>
      <c r="B246" s="140" t="s">
        <v>264</v>
      </c>
      <c r="C246" s="141" t="s">
        <v>252</v>
      </c>
      <c r="D246" s="142"/>
      <c r="E246" s="142">
        <f>((((C251+D251)*2)*E251)+(((C254+D254)*2)*E254)+(((C257+D257)*2)*E257))*1.1/1000</f>
        <v>0</v>
      </c>
      <c r="F246" s="142" t="s">
        <v>249</v>
      </c>
      <c r="G246" s="64"/>
      <c r="H246" s="158"/>
      <c r="I246" s="158"/>
      <c r="J246" s="158"/>
      <c r="K246" s="158"/>
      <c r="L246" s="158"/>
      <c r="M246" s="158"/>
    </row>
    <row r="247" spans="1:14">
      <c r="A247" s="63"/>
      <c r="B247" s="140" t="s">
        <v>265</v>
      </c>
      <c r="C247" s="141" t="s">
        <v>252</v>
      </c>
      <c r="D247" s="142"/>
      <c r="E247" s="142">
        <f>((((C261+D261)*2)*E261)+(((C264+D264)*2)*E264)+(((C267+D267)*2)*E267))*1.1/1000</f>
        <v>0</v>
      </c>
      <c r="F247" s="142" t="s">
        <v>249</v>
      </c>
      <c r="G247" s="64"/>
    </row>
    <row r="250" spans="1:14" ht="14.25">
      <c r="B250" s="132" t="s">
        <v>266</v>
      </c>
      <c r="C250" s="141" t="s">
        <v>267</v>
      </c>
      <c r="D250" s="142" t="s">
        <v>268</v>
      </c>
      <c r="E250" s="142" t="s">
        <v>247</v>
      </c>
    </row>
    <row r="251" spans="1:14" ht="14.25">
      <c r="B251" s="132" t="s">
        <v>269</v>
      </c>
      <c r="C251" s="142">
        <v>0</v>
      </c>
      <c r="D251" s="142">
        <v>0</v>
      </c>
      <c r="E251" s="142">
        <v>0</v>
      </c>
    </row>
    <row r="252" spans="1:14" ht="14.25">
      <c r="B252" s="132"/>
      <c r="C252" s="65"/>
      <c r="D252" s="65"/>
      <c r="E252" s="65"/>
    </row>
    <row r="253" spans="1:14" ht="14.25">
      <c r="B253" s="132" t="s">
        <v>266</v>
      </c>
      <c r="C253" s="141" t="s">
        <v>267</v>
      </c>
      <c r="D253" s="142" t="s">
        <v>268</v>
      </c>
      <c r="E253" s="142" t="s">
        <v>247</v>
      </c>
    </row>
    <row r="254" spans="1:14" ht="14.25">
      <c r="B254" s="132" t="s">
        <v>269</v>
      </c>
      <c r="C254" s="142">
        <v>0</v>
      </c>
      <c r="D254" s="142">
        <v>0</v>
      </c>
      <c r="E254" s="142">
        <v>0</v>
      </c>
    </row>
    <row r="255" spans="1:14" ht="14.25">
      <c r="B255" s="132"/>
      <c r="C255" s="65"/>
      <c r="D255" s="65"/>
      <c r="E255" s="65"/>
    </row>
    <row r="256" spans="1:14" ht="14.25">
      <c r="B256" s="132" t="s">
        <v>266</v>
      </c>
      <c r="C256" s="141" t="s">
        <v>267</v>
      </c>
      <c r="D256" s="142" t="s">
        <v>268</v>
      </c>
      <c r="E256" s="142" t="s">
        <v>247</v>
      </c>
    </row>
    <row r="257" spans="1:7" ht="14.25">
      <c r="B257" s="132" t="s">
        <v>269</v>
      </c>
      <c r="C257" s="142">
        <v>0</v>
      </c>
      <c r="D257" s="142">
        <v>0</v>
      </c>
      <c r="E257" s="142">
        <v>0</v>
      </c>
    </row>
    <row r="258" spans="1:7" ht="14.25">
      <c r="B258" s="132"/>
      <c r="C258" s="65"/>
      <c r="D258" s="65"/>
      <c r="E258" s="65"/>
    </row>
    <row r="259" spans="1:7" ht="14.25">
      <c r="B259" s="132"/>
      <c r="C259" s="65"/>
      <c r="D259" s="65"/>
      <c r="E259" s="65"/>
    </row>
    <row r="260" spans="1:7" ht="14.25">
      <c r="B260" s="132" t="s">
        <v>270</v>
      </c>
      <c r="C260" s="141" t="s">
        <v>267</v>
      </c>
      <c r="D260" s="142" t="s">
        <v>268</v>
      </c>
      <c r="E260" s="142" t="s">
        <v>247</v>
      </c>
    </row>
    <row r="261" spans="1:7" ht="14.25">
      <c r="B261" s="132" t="s">
        <v>271</v>
      </c>
      <c r="C261" s="142">
        <v>0</v>
      </c>
      <c r="D261" s="142">
        <v>0</v>
      </c>
      <c r="E261" s="142">
        <v>0</v>
      </c>
    </row>
    <row r="263" spans="1:7" ht="14.25">
      <c r="B263" s="132" t="s">
        <v>270</v>
      </c>
      <c r="C263" s="141" t="s">
        <v>267</v>
      </c>
      <c r="D263" s="142" t="s">
        <v>268</v>
      </c>
      <c r="E263" s="142" t="s">
        <v>247</v>
      </c>
    </row>
    <row r="264" spans="1:7" ht="14.25">
      <c r="B264" s="132" t="s">
        <v>271</v>
      </c>
      <c r="C264" s="142">
        <v>0</v>
      </c>
      <c r="D264" s="142">
        <v>0</v>
      </c>
      <c r="E264" s="142">
        <v>0</v>
      </c>
    </row>
    <row r="266" spans="1:7" ht="14.25">
      <c r="B266" s="132" t="s">
        <v>270</v>
      </c>
      <c r="C266" s="141" t="s">
        <v>267</v>
      </c>
      <c r="D266" s="142" t="s">
        <v>268</v>
      </c>
      <c r="E266" s="142" t="s">
        <v>247</v>
      </c>
    </row>
    <row r="267" spans="1:7" ht="14.25">
      <c r="B267" s="132" t="s">
        <v>271</v>
      </c>
      <c r="C267" s="142">
        <v>0</v>
      </c>
      <c r="D267" s="142">
        <v>0</v>
      </c>
      <c r="E267" s="142">
        <v>0</v>
      </c>
    </row>
    <row r="270" spans="1:7" ht="14.25">
      <c r="A270" s="175" t="s">
        <v>272</v>
      </c>
      <c r="B270" s="176"/>
    </row>
    <row r="271" spans="1:7" ht="14.25">
      <c r="A271" s="170" t="s">
        <v>273</v>
      </c>
      <c r="B271" s="171"/>
    </row>
    <row r="272" spans="1:7">
      <c r="A272" s="66" t="s">
        <v>0</v>
      </c>
      <c r="B272" s="63" t="s">
        <v>75</v>
      </c>
      <c r="C272" s="140" t="s">
        <v>246</v>
      </c>
      <c r="D272" s="141" t="s">
        <v>77</v>
      </c>
      <c r="E272" s="142" t="s">
        <v>247</v>
      </c>
      <c r="F272" s="63" t="s">
        <v>76</v>
      </c>
      <c r="G272" s="64"/>
    </row>
    <row r="273" spans="1:7">
      <c r="A273" s="63"/>
      <c r="B273" s="140" t="s">
        <v>274</v>
      </c>
      <c r="C273" s="142">
        <v>0</v>
      </c>
      <c r="D273" s="142">
        <v>0</v>
      </c>
      <c r="E273" s="68">
        <f>(C273*D273*1.1)/1000</f>
        <v>0</v>
      </c>
      <c r="F273" s="142" t="s">
        <v>249</v>
      </c>
      <c r="G273" s="143" t="s">
        <v>104</v>
      </c>
    </row>
    <row r="274" spans="1:7">
      <c r="A274" s="63"/>
      <c r="B274" s="150" t="s">
        <v>275</v>
      </c>
      <c r="C274" s="141" t="s">
        <v>252</v>
      </c>
      <c r="D274" s="142">
        <v>0</v>
      </c>
      <c r="E274" s="146" t="s">
        <v>252</v>
      </c>
      <c r="F274" s="141" t="s">
        <v>252</v>
      </c>
      <c r="G274" s="143" t="s">
        <v>276</v>
      </c>
    </row>
    <row r="275" spans="1:7">
      <c r="A275" s="63"/>
      <c r="B275" s="150" t="s">
        <v>277</v>
      </c>
      <c r="C275" s="141" t="s">
        <v>252</v>
      </c>
      <c r="D275" s="142"/>
      <c r="E275" s="146" t="s">
        <v>252</v>
      </c>
      <c r="F275" s="141" t="s">
        <v>252</v>
      </c>
      <c r="G275" s="143" t="s">
        <v>104</v>
      </c>
    </row>
    <row r="276" spans="1:7">
      <c r="A276" s="63"/>
      <c r="B276" s="148" t="s">
        <v>253</v>
      </c>
      <c r="C276" s="149">
        <v>0</v>
      </c>
      <c r="D276" s="149">
        <v>0</v>
      </c>
      <c r="E276" s="68">
        <f>(C276*D276*1.1)/1000</f>
        <v>0</v>
      </c>
      <c r="F276" s="142" t="s">
        <v>249</v>
      </c>
      <c r="G276" s="143" t="s">
        <v>104</v>
      </c>
    </row>
    <row r="277" spans="1:7">
      <c r="A277" s="151"/>
      <c r="B277" s="152"/>
      <c r="C277" s="153"/>
      <c r="D277" s="153"/>
      <c r="E277" s="83"/>
      <c r="F277" s="153"/>
      <c r="G277" s="143"/>
    </row>
    <row r="278" spans="1:7">
      <c r="A278" s="154"/>
      <c r="B278" s="155" t="s">
        <v>256</v>
      </c>
      <c r="C278" s="156">
        <v>0</v>
      </c>
      <c r="D278" s="156">
        <v>0</v>
      </c>
      <c r="E278" s="157">
        <v>0</v>
      </c>
      <c r="F278" s="142" t="s">
        <v>249</v>
      </c>
      <c r="G278" s="143" t="s">
        <v>104</v>
      </c>
    </row>
    <row r="279" spans="1:7">
      <c r="A279" s="63"/>
      <c r="B279" s="150" t="s">
        <v>257</v>
      </c>
      <c r="C279" s="142">
        <v>0</v>
      </c>
      <c r="D279" s="142">
        <f>D278/2</f>
        <v>0</v>
      </c>
      <c r="E279" s="68">
        <f>(C279*D279*1.1)/1000</f>
        <v>0</v>
      </c>
      <c r="F279" s="142" t="s">
        <v>249</v>
      </c>
      <c r="G279" s="143" t="s">
        <v>104</v>
      </c>
    </row>
    <row r="280" spans="1:7">
      <c r="A280" s="63"/>
      <c r="B280" s="150" t="s">
        <v>258</v>
      </c>
      <c r="C280" s="142">
        <f>C279</f>
        <v>0</v>
      </c>
      <c r="D280" s="142">
        <f>D278/2</f>
        <v>0</v>
      </c>
      <c r="E280" s="68">
        <f>(C280*D280*1.1)/1000</f>
        <v>0</v>
      </c>
      <c r="F280" s="142" t="s">
        <v>249</v>
      </c>
      <c r="G280" s="143" t="s">
        <v>104</v>
      </c>
    </row>
    <row r="281" spans="1:7">
      <c r="A281" s="63"/>
      <c r="B281" s="140" t="s">
        <v>259</v>
      </c>
      <c r="C281" s="142">
        <f>C279</f>
        <v>0</v>
      </c>
      <c r="D281" s="142">
        <v>0</v>
      </c>
      <c r="E281" s="68">
        <f>(C281*D281*1.1)/1000</f>
        <v>0</v>
      </c>
      <c r="F281" s="142" t="s">
        <v>249</v>
      </c>
      <c r="G281" s="143" t="s">
        <v>104</v>
      </c>
    </row>
    <row r="282" spans="1:7">
      <c r="A282" s="63"/>
      <c r="B282" s="140" t="s">
        <v>263</v>
      </c>
      <c r="C282" s="141" t="s">
        <v>252</v>
      </c>
      <c r="D282" s="142"/>
      <c r="E282" s="159">
        <f>D278*2</f>
        <v>0</v>
      </c>
      <c r="F282" s="160" t="s">
        <v>278</v>
      </c>
      <c r="G282" s="64"/>
    </row>
    <row r="283" spans="1:7">
      <c r="A283" s="63"/>
      <c r="B283" s="140" t="s">
        <v>264</v>
      </c>
      <c r="C283" s="141" t="s">
        <v>252</v>
      </c>
      <c r="D283" s="142"/>
      <c r="E283" s="142">
        <f>((((C288+D288)*2)*E288)+(((C291+D291)*2)*E291)+(((C294+D294)*2)*E294))*1.1/1000</f>
        <v>0</v>
      </c>
      <c r="F283" s="142" t="s">
        <v>249</v>
      </c>
      <c r="G283" s="64"/>
    </row>
    <row r="284" spans="1:7">
      <c r="A284" s="63"/>
      <c r="B284" s="140" t="s">
        <v>265</v>
      </c>
      <c r="C284" s="141" t="s">
        <v>252</v>
      </c>
      <c r="D284" s="142"/>
      <c r="E284" s="142">
        <f>((((C298+D298)*2)*E298)+(((C301+D301)*2)*E301)+(((C304+D304)*2)*E304))*1.1/1000</f>
        <v>0</v>
      </c>
      <c r="F284" s="142" t="s">
        <v>249</v>
      </c>
      <c r="G284" s="64"/>
    </row>
    <row r="285" spans="1:7" ht="14.25">
      <c r="A285" s="132"/>
    </row>
    <row r="287" spans="1:7" ht="14.25">
      <c r="B287" s="132" t="s">
        <v>266</v>
      </c>
      <c r="C287" s="141" t="s">
        <v>267</v>
      </c>
      <c r="D287" s="142" t="s">
        <v>268</v>
      </c>
      <c r="E287" s="142" t="s">
        <v>247</v>
      </c>
      <c r="F287" s="64"/>
    </row>
    <row r="288" spans="1:7" ht="14.25">
      <c r="B288" s="132" t="s">
        <v>269</v>
      </c>
      <c r="C288" s="142">
        <v>0</v>
      </c>
      <c r="D288" s="142">
        <v>0</v>
      </c>
      <c r="E288" s="142">
        <v>0</v>
      </c>
      <c r="F288" s="64"/>
    </row>
    <row r="289" spans="2:6" ht="14.25">
      <c r="B289" s="132"/>
      <c r="C289" s="65"/>
      <c r="D289" s="65"/>
      <c r="E289" s="65"/>
      <c r="F289" s="64"/>
    </row>
    <row r="290" spans="2:6" ht="14.25">
      <c r="B290" s="132" t="s">
        <v>266</v>
      </c>
      <c r="C290" s="141" t="s">
        <v>267</v>
      </c>
      <c r="D290" s="142" t="s">
        <v>268</v>
      </c>
      <c r="E290" s="142" t="s">
        <v>247</v>
      </c>
      <c r="F290" s="64"/>
    </row>
    <row r="291" spans="2:6" ht="14.25">
      <c r="B291" s="132" t="s">
        <v>269</v>
      </c>
      <c r="C291" s="142">
        <v>0</v>
      </c>
      <c r="D291" s="142">
        <v>0</v>
      </c>
      <c r="E291" s="142">
        <v>0</v>
      </c>
      <c r="F291" s="64"/>
    </row>
    <row r="292" spans="2:6" ht="14.25">
      <c r="B292" s="132"/>
      <c r="C292" s="65"/>
      <c r="D292" s="65"/>
      <c r="E292" s="65"/>
      <c r="F292" s="64"/>
    </row>
    <row r="293" spans="2:6" ht="14.25">
      <c r="B293" s="132" t="s">
        <v>266</v>
      </c>
      <c r="C293" s="141" t="s">
        <v>267</v>
      </c>
      <c r="D293" s="142" t="s">
        <v>268</v>
      </c>
      <c r="E293" s="142" t="s">
        <v>247</v>
      </c>
      <c r="F293" s="64"/>
    </row>
    <row r="294" spans="2:6" ht="14.25">
      <c r="B294" s="132" t="s">
        <v>269</v>
      </c>
      <c r="C294" s="142">
        <v>0</v>
      </c>
      <c r="D294" s="142">
        <v>0</v>
      </c>
      <c r="E294" s="142">
        <v>0</v>
      </c>
      <c r="F294" s="64"/>
    </row>
    <row r="295" spans="2:6" ht="14.25">
      <c r="B295" s="132"/>
      <c r="C295" s="65"/>
      <c r="D295" s="65"/>
      <c r="E295" s="65"/>
      <c r="F295" s="64"/>
    </row>
    <row r="296" spans="2:6" ht="14.25">
      <c r="B296" s="132"/>
      <c r="C296" s="65"/>
      <c r="D296" s="65"/>
      <c r="E296" s="65"/>
      <c r="F296" s="64"/>
    </row>
    <row r="297" spans="2:6" ht="14.25">
      <c r="B297" s="132" t="s">
        <v>270</v>
      </c>
      <c r="C297" s="141" t="s">
        <v>267</v>
      </c>
      <c r="D297" s="142" t="s">
        <v>268</v>
      </c>
      <c r="E297" s="142" t="s">
        <v>247</v>
      </c>
      <c r="F297" s="64"/>
    </row>
    <row r="298" spans="2:6" ht="14.25">
      <c r="B298" s="132" t="s">
        <v>271</v>
      </c>
      <c r="C298" s="142">
        <v>0</v>
      </c>
      <c r="D298" s="142">
        <v>0</v>
      </c>
      <c r="E298" s="142">
        <v>0</v>
      </c>
      <c r="F298" s="64"/>
    </row>
    <row r="299" spans="2:6">
      <c r="F299" s="64"/>
    </row>
    <row r="300" spans="2:6" ht="14.25">
      <c r="B300" s="132" t="s">
        <v>270</v>
      </c>
      <c r="C300" s="141" t="s">
        <v>267</v>
      </c>
      <c r="D300" s="142" t="s">
        <v>268</v>
      </c>
      <c r="E300" s="142" t="s">
        <v>247</v>
      </c>
    </row>
    <row r="301" spans="2:6" ht="14.25">
      <c r="B301" s="132" t="s">
        <v>271</v>
      </c>
      <c r="C301" s="142">
        <v>0</v>
      </c>
      <c r="D301" s="142">
        <v>0</v>
      </c>
      <c r="E301" s="142">
        <v>0</v>
      </c>
    </row>
    <row r="303" spans="2:6" ht="14.25">
      <c r="B303" s="132" t="s">
        <v>270</v>
      </c>
      <c r="C303" s="141" t="s">
        <v>267</v>
      </c>
      <c r="D303" s="142" t="s">
        <v>268</v>
      </c>
      <c r="E303" s="142" t="s">
        <v>247</v>
      </c>
    </row>
    <row r="304" spans="2:6" ht="14.25">
      <c r="B304" s="132" t="s">
        <v>271</v>
      </c>
      <c r="C304" s="142">
        <v>0</v>
      </c>
      <c r="D304" s="142">
        <v>0</v>
      </c>
      <c r="E304" s="142">
        <v>0</v>
      </c>
    </row>
  </sheetData>
  <mergeCells count="7">
    <mergeCell ref="A271:B271"/>
    <mergeCell ref="A1:B1"/>
    <mergeCell ref="G27:G34"/>
    <mergeCell ref="A230:B230"/>
    <mergeCell ref="A231:B231"/>
    <mergeCell ref="G243:G244"/>
    <mergeCell ref="A270:B270"/>
  </mergeCells>
  <pageMargins left="0.35433070866141736" right="0.19685039370078741" top="0.59" bottom="0.47" header="0.33" footer="0.33"/>
  <pageSetup paperSize="9" scale="85" orientation="portrait" verticalDpi="1200" r:id="rId1"/>
  <headerFooter alignWithMargins="0"/>
  <colBreaks count="1" manualBreakCount="1">
    <brk id="7" max="1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25</vt:lpstr>
      <vt:lpstr>16</vt:lpstr>
      <vt:lpstr>Лист1</vt:lpstr>
      <vt:lpstr>10</vt:lpstr>
      <vt:lpstr>4</vt:lpstr>
      <vt:lpstr>Материалы и комплектующие</vt:lpstr>
      <vt:lpstr>'10'!_xlnm.Print_Area_1</vt:lpstr>
      <vt:lpstr>'16'!_xlnm.Print_Area_1</vt:lpstr>
      <vt:lpstr>'25'!_xlnm.Print_Area_1</vt:lpstr>
      <vt:lpstr>'4'!_xlnm.Print_Area_1</vt:lpstr>
      <vt:lpstr>'10'!Область_печати</vt:lpstr>
      <vt:lpstr>'16'!Область_печати</vt:lpstr>
      <vt:lpstr>'25'!Область_печати</vt:lpstr>
      <vt:lpstr>'4'!Область_печати</vt:lpstr>
      <vt:lpstr>'Материалы и комплектующие'!Область_печати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Пользователь Windows</cp:lastModifiedBy>
  <cp:lastPrinted>2020-07-29T14:30:41Z</cp:lastPrinted>
  <dcterms:created xsi:type="dcterms:W3CDTF">2022-06-28T18:13:26Z</dcterms:created>
  <dcterms:modified xsi:type="dcterms:W3CDTF">2022-06-28T18:14:09Z</dcterms:modified>
</cp:coreProperties>
</file>